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gromillora.sharepoint.com/sites/agromilloraqalab/Documentos compartidos/General/QALab Sample Submission Documents/"/>
    </mc:Choice>
  </mc:AlternateContent>
  <xr:revisionPtr revIDLastSave="133" documentId="8_{691E3516-9DE9-4C40-A59A-953E3405D61C}" xr6:coauthVersionLast="47" xr6:coauthVersionMax="47" xr10:uidLastSave="{484108C6-11BF-4932-B66B-E3E5D0394D9B}"/>
  <bookViews>
    <workbookView xWindow="-27015" yWindow="990" windowWidth="26910" windowHeight="13890" activeTab="3" xr2:uid="{00000000-000D-0000-FFFF-FFFF00000000}"/>
  </bookViews>
  <sheets>
    <sheet name="Form" sheetId="1" r:id="rId1"/>
    <sheet name="Pathogen list" sheetId="3" r:id="rId2"/>
    <sheet name="Reference Plants" sheetId="7" r:id="rId3"/>
    <sheet name="Price list" sheetId="8" r:id="rId4"/>
    <sheet name="_56F9DC9755BA473782653E2940F9" sheetId="2" state="veryHidden" r:id="rId5"/>
  </sheets>
  <definedNames>
    <definedName name="_56F9DC9755BA473782653E2940F9FormId">"5RfS3Iwb4EihPunyoZTtNTIX102rcHJOjFID5HhzqM1UM1VMRzJSTUZZMlNKUUJPVE9GRUlCWTlQTSQlQCN0PWcu"</definedName>
    <definedName name="_56F9DC9755BA473782653E2940F9ResponseSheet">"Form1"</definedName>
    <definedName name="_56F9DC9755BA473782653E2940F9SourceDocId">"{ec1b70df-3559-4786-adb2-38637d489abe}"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8" l="1"/>
  <c r="G17" i="8"/>
  <c r="D18" i="8"/>
  <c r="B6" i="1"/>
  <c r="G25" i="8" l="1"/>
  <c r="G23" i="8"/>
  <c r="D23" i="8"/>
  <c r="G22" i="8"/>
  <c r="D22" i="8"/>
  <c r="G21" i="8"/>
  <c r="D21" i="8"/>
  <c r="G20" i="8"/>
  <c r="D20" i="8"/>
  <c r="AH42" i="7"/>
  <c r="AH43" i="7"/>
  <c r="AH44" i="7"/>
  <c r="AH45" i="7"/>
  <c r="AH46" i="7"/>
  <c r="AC42" i="7"/>
  <c r="AD42" i="7"/>
  <c r="AE42" i="7"/>
  <c r="AF42" i="7"/>
  <c r="AG42" i="7"/>
  <c r="AC43" i="7"/>
  <c r="AD43" i="7"/>
  <c r="AE43" i="7"/>
  <c r="AF43" i="7"/>
  <c r="AG43" i="7"/>
  <c r="AC44" i="7"/>
  <c r="AD44" i="7"/>
  <c r="AE44" i="7"/>
  <c r="AF44" i="7"/>
  <c r="AG44" i="7"/>
  <c r="AC45" i="7"/>
  <c r="AD45" i="7"/>
  <c r="AE45" i="7"/>
  <c r="AF45" i="7"/>
  <c r="AG45" i="7"/>
  <c r="AC46" i="7"/>
  <c r="AD46" i="7"/>
  <c r="AE46" i="7"/>
  <c r="AF46" i="7"/>
  <c r="AG46" i="7"/>
  <c r="U42" i="7"/>
  <c r="V42" i="7"/>
  <c r="W42" i="7"/>
  <c r="X42" i="7"/>
  <c r="Y42" i="7"/>
  <c r="Z42" i="7"/>
  <c r="AA42" i="7"/>
  <c r="AB42" i="7"/>
  <c r="U43" i="7"/>
  <c r="V43" i="7"/>
  <c r="W43" i="7"/>
  <c r="X43" i="7"/>
  <c r="Y43" i="7"/>
  <c r="Z43" i="7"/>
  <c r="AA43" i="7"/>
  <c r="AB43" i="7"/>
  <c r="U44" i="7"/>
  <c r="V44" i="7"/>
  <c r="W44" i="7"/>
  <c r="X44" i="7"/>
  <c r="Y44" i="7"/>
  <c r="Z44" i="7"/>
  <c r="AA44" i="7"/>
  <c r="AB44" i="7"/>
  <c r="U45" i="7"/>
  <c r="V45" i="7"/>
  <c r="W45" i="7"/>
  <c r="X45" i="7"/>
  <c r="Y45" i="7"/>
  <c r="Z45" i="7"/>
  <c r="AA45" i="7"/>
  <c r="AB45" i="7"/>
  <c r="U46" i="7"/>
  <c r="V46" i="7"/>
  <c r="W46" i="7"/>
  <c r="X46" i="7"/>
  <c r="Y46" i="7"/>
  <c r="Z46" i="7"/>
  <c r="AA46" i="7"/>
  <c r="AB46" i="7"/>
  <c r="AJ42" i="7"/>
  <c r="AJ43" i="7"/>
  <c r="AJ44" i="7"/>
  <c r="AJ45" i="7"/>
  <c r="AJ46" i="7"/>
  <c r="AI42" i="7"/>
  <c r="AI43" i="7"/>
  <c r="AI44" i="7"/>
  <c r="AI45" i="7"/>
  <c r="AI46" i="7"/>
  <c r="D25" i="8" l="1"/>
  <c r="D26" i="8"/>
</calcChain>
</file>

<file path=xl/sharedStrings.xml><?xml version="1.0" encoding="utf-8"?>
<sst xmlns="http://schemas.openxmlformats.org/spreadsheetml/2006/main" count="258" uniqueCount="210">
  <si>
    <t xml:space="preserve"> </t>
  </si>
  <si>
    <t>Estimated price:</t>
  </si>
  <si>
    <t>Website: Quality Control Laboratory - Agromillora</t>
  </si>
  <si>
    <t>Sample ID#</t>
  </si>
  <si>
    <t>Unique Tag ID</t>
  </si>
  <si>
    <t>Genotype/cultivar</t>
  </si>
  <si>
    <t>Plant Species</t>
  </si>
  <si>
    <t>Plant tissue sent</t>
  </si>
  <si>
    <t>Notes</t>
  </si>
  <si>
    <t>Sampling date</t>
  </si>
  <si>
    <t>Greenhouse Location</t>
  </si>
  <si>
    <t>Requested by</t>
  </si>
  <si>
    <t>Symptoms</t>
  </si>
  <si>
    <t>Genotype test? Yes/No</t>
  </si>
  <si>
    <t>Pathogen testing 1</t>
  </si>
  <si>
    <t>Pathogen testing 2</t>
  </si>
  <si>
    <t>Pathogen testing 3</t>
  </si>
  <si>
    <t>Pathogen testing 4</t>
  </si>
  <si>
    <t>Pathogen testing 5</t>
  </si>
  <si>
    <t>Pathogen testing 6</t>
  </si>
  <si>
    <t>Pathogen testing 7</t>
  </si>
  <si>
    <t>Pathogen testing 8</t>
  </si>
  <si>
    <t>Pathogen testing 9</t>
  </si>
  <si>
    <t>Pathogen testing 10</t>
  </si>
  <si>
    <t>Prunus dulcis (Almond)</t>
  </si>
  <si>
    <t>Yes</t>
  </si>
  <si>
    <t>No</t>
  </si>
  <si>
    <t>PDV: Prune Dwarf Virus</t>
  </si>
  <si>
    <t>Phytoplasma spp. (MLOs)</t>
  </si>
  <si>
    <t>PPV: Plum Pox Virus</t>
  </si>
  <si>
    <t>Prunus spp. (Prunus rootstocks)</t>
  </si>
  <si>
    <t>Xf: Xylella fastidiosa</t>
  </si>
  <si>
    <t>Plant Species List:</t>
  </si>
  <si>
    <t>Pathogen Testing Available:</t>
  </si>
  <si>
    <t>Genotyping? Y/N</t>
  </si>
  <si>
    <t>In progress:</t>
  </si>
  <si>
    <t>Primers yet to order:</t>
  </si>
  <si>
    <t>Others to come</t>
  </si>
  <si>
    <t>Citrus spp.</t>
  </si>
  <si>
    <t>ACLSV: Apple Chlorotic Leafspot Virus</t>
  </si>
  <si>
    <t>PMV: Peach Mosaic Virus</t>
  </si>
  <si>
    <t>Strawberry</t>
  </si>
  <si>
    <t>Coffea spp. (Coffee)</t>
  </si>
  <si>
    <t>Agro: Agrobacterium spp.</t>
  </si>
  <si>
    <t>ADF: Apple dimple fruit viroid</t>
  </si>
  <si>
    <t xml:space="preserve">Tomato Bushy Stunt Virus </t>
  </si>
  <si>
    <t>Phytophthora cactorum</t>
  </si>
  <si>
    <t>Corylus spp. (Hazelnut)</t>
  </si>
  <si>
    <t>ApMV: Apple Mosaic Virus</t>
  </si>
  <si>
    <t>Xac: Xanthomonas arboricola pv. corylina</t>
  </si>
  <si>
    <t>Phytophthora fragariae</t>
  </si>
  <si>
    <t>Cydonia sp. (Quince)</t>
  </si>
  <si>
    <t>ArMV: Arabis Mosaic Virus</t>
  </si>
  <si>
    <t>Xaj: Xanthomonas arboricola pv. jugulandis</t>
  </si>
  <si>
    <t>Verticillium albo-astrum</t>
  </si>
  <si>
    <t>Fragaria spp. (Strawberry)</t>
  </si>
  <si>
    <t>ASGV: Apple Stem Grove Virus</t>
  </si>
  <si>
    <t>Xaj-NE: Xanthomonas arboricola pv. jugulandis</t>
  </si>
  <si>
    <t>Juglans spp. (Walnut)</t>
  </si>
  <si>
    <t>ASPV: Apple stem pitting virus</t>
  </si>
  <si>
    <t>Xaj1: Xanthomonas arboricola pv. jugulandis</t>
  </si>
  <si>
    <t>Hazelnut</t>
  </si>
  <si>
    <t>Macadamia spp. (Macadamia)</t>
  </si>
  <si>
    <t>CGRMV: Cherry green ring mottle virus</t>
  </si>
  <si>
    <t>Xaj6: Xanthomonas arboricola pv. jugulandis</t>
  </si>
  <si>
    <t>Eastern filbert blight (A. anomala)</t>
  </si>
  <si>
    <t>Malus spp. (Apples)</t>
  </si>
  <si>
    <t>CMLV: Cherry Mottle Leaf Virus</t>
  </si>
  <si>
    <t>Raspberry stunt phytoplasma</t>
  </si>
  <si>
    <t>Olea sp. (Olive)</t>
  </si>
  <si>
    <t>CNRMV: Cherry necrotic rusty mottle virus</t>
  </si>
  <si>
    <t>Kiwi</t>
  </si>
  <si>
    <t>Persea americana (Avocado)</t>
  </si>
  <si>
    <t>CTV: Citrus Tristeza Virus</t>
  </si>
  <si>
    <t>Psa: Pseudomonas syringae pv. actinidiae</t>
  </si>
  <si>
    <t>Pistacia sp. (Pistachio)</t>
  </si>
  <si>
    <t>CVA: Cherry Virus A</t>
  </si>
  <si>
    <t>Chondrostereum purpureum (Silver leaf)</t>
  </si>
  <si>
    <t>Prunus americana (American plum)</t>
  </si>
  <si>
    <t>Ea: Erwinia amylovora (fireblight)</t>
  </si>
  <si>
    <t>Prunus armeniaca (Apricot)</t>
  </si>
  <si>
    <t>GfkV: Grapevine fleck virus</t>
  </si>
  <si>
    <t>Citrus</t>
  </si>
  <si>
    <t>Prunus avium (Cherry)</t>
  </si>
  <si>
    <t>GFLV: Grapevine fanleaf virus</t>
  </si>
  <si>
    <t>Citrus psorosis virus (CPsV)</t>
  </si>
  <si>
    <t>Prunus cerasus (Sour cherry)</t>
  </si>
  <si>
    <t>GLRaV1: Grapevine leafroll associated virus 1</t>
  </si>
  <si>
    <t>Hop stunt viroid (HSVd)</t>
  </si>
  <si>
    <t>Prununs cerasifera (Cherry Plum)</t>
  </si>
  <si>
    <t>GLRaV3: Grapevine leafroll associated virus 3</t>
  </si>
  <si>
    <t>Citrus Exocortis viroid (CEVd)</t>
  </si>
  <si>
    <t>Prunus domestica (Plum)</t>
  </si>
  <si>
    <t>HLB: huanglongbing (citrus greening)</t>
  </si>
  <si>
    <t>LChV1: Little Cherry Virus1</t>
  </si>
  <si>
    <t>Blueberry</t>
  </si>
  <si>
    <t>Prunus persica (Peach)</t>
  </si>
  <si>
    <t>LChV2: Little Cherry Virus 2</t>
  </si>
  <si>
    <t>Blueberry shoestring virus (BSSV)</t>
  </si>
  <si>
    <t>Prunus salicina (Japanese plum)</t>
  </si>
  <si>
    <t>Blueberry mosaic associated virus (BlMaV)</t>
  </si>
  <si>
    <t>Phytophthora spp. (Root rots)</t>
  </si>
  <si>
    <t>Blueberry scorch virus (BlSV)</t>
  </si>
  <si>
    <t>Pyrus spp. (Pears)</t>
  </si>
  <si>
    <t>Blueberry shock virus (BlShV)</t>
  </si>
  <si>
    <t>Quercus spp. (Oak)</t>
  </si>
  <si>
    <t>PLMVd: Peach Latent Mosaic Viroid</t>
  </si>
  <si>
    <t>Blueberry leaf mottle virus (BLMoV)</t>
  </si>
  <si>
    <t>Rubus spp. (Blackberry)</t>
  </si>
  <si>
    <t>PNRSV: Prunus Necrotic Ringspot Virus</t>
  </si>
  <si>
    <t>Blueberry stunt phytoplasma</t>
  </si>
  <si>
    <t>Rubus spp. (Raspberry)</t>
  </si>
  <si>
    <t>Chondrostereum purpureum (silver leaf)</t>
  </si>
  <si>
    <t>Vaccinium spp. (Blueberry)</t>
  </si>
  <si>
    <t>Pss: Pseudomonas syringae pv. syringae</t>
  </si>
  <si>
    <t>Botryosphaeriaceae stem canker</t>
  </si>
  <si>
    <t>Vaccinium spp. (Cranberry)</t>
  </si>
  <si>
    <t>Pir: Pythium irregulare (some isolates)</t>
  </si>
  <si>
    <t>BFDaV-Blueberry fruit drop virus</t>
  </si>
  <si>
    <t>Vitis spp. (Grape)</t>
  </si>
  <si>
    <t>Pul: Pythium ultimum var. ultimum (some isolates)</t>
  </si>
  <si>
    <t>BRRSV- Blueberry red ringspot virus</t>
  </si>
  <si>
    <t>Psv: Peudomonas savastanoi pv. savastanoi</t>
  </si>
  <si>
    <t>BLSV-Blueberry spherical virus</t>
  </si>
  <si>
    <t>Pv: Pythium vexans (some isolates)</t>
  </si>
  <si>
    <t>BNRBV-Blueberry necrotic ring blotch virus</t>
  </si>
  <si>
    <t>SLRSV: Strawberry latent ring spot virus (SLRSV)</t>
  </si>
  <si>
    <t>Blueberry Stunt phytoplasma</t>
  </si>
  <si>
    <t>SCV: Strawberry crinckle virus (SCrV)</t>
  </si>
  <si>
    <t>SMYEV: Strawberry mild yellow edge virus (SMYEV)</t>
  </si>
  <si>
    <t>SMoV: Strawberry mottle virus (SMoV)</t>
  </si>
  <si>
    <t>Rsol1: Rhizocotonia solani (many groups)</t>
  </si>
  <si>
    <t>ToRSV: Tomato ringspot virus</t>
  </si>
  <si>
    <t>TRSV: Tobacco ringspot virus (Nepovirus)</t>
  </si>
  <si>
    <t>Vd: Verticillium dahliae</t>
  </si>
  <si>
    <t>Xap 2: Xanthomonas arboricola pv. pruni (Xop E3)</t>
  </si>
  <si>
    <t>Xap: Xanthomonas arboricola pv. pruni (ABC)</t>
  </si>
  <si>
    <t>Xcc: Xanthomonas citri (citrus canker)</t>
  </si>
  <si>
    <t>XDP: X-disease phytoplasma</t>
  </si>
  <si>
    <t>Avalaible References for Genotyping (more to come and others upon request):</t>
  </si>
  <si>
    <t>In development for potential service</t>
  </si>
  <si>
    <t>Prunus Rootstocks</t>
  </si>
  <si>
    <t>Cherry</t>
  </si>
  <si>
    <t>Almond</t>
  </si>
  <si>
    <t>Olive</t>
  </si>
  <si>
    <t>Apple</t>
  </si>
  <si>
    <t>Macadamia</t>
  </si>
  <si>
    <t>Rubus (blackberry)</t>
  </si>
  <si>
    <t>Rubus (raspberry)</t>
  </si>
  <si>
    <t>Walnut</t>
  </si>
  <si>
    <t>Coffee</t>
  </si>
  <si>
    <t>Avacado</t>
  </si>
  <si>
    <t>Pistacia</t>
  </si>
  <si>
    <t>Fragaria (Strawberry)</t>
  </si>
  <si>
    <t>Pyrus (Pear)</t>
  </si>
  <si>
    <t>Vitis (grape)</t>
  </si>
  <si>
    <t xml:space="preserve">Persimmon </t>
  </si>
  <si>
    <t>5RfS3Iwb4EihPunyoZTtNTIX102rcHJOjFID5HhzqM1UM1VMRzJSTUZZMlNKUUJPVE9GRUlCWTlQTSQlQCN0PWcu</t>
  </si>
  <si>
    <t>Form1</t>
  </si>
  <si>
    <t>{ec1b70df-3559-4786-adb2-38637d489abe}</t>
  </si>
  <si>
    <t>Avocado</t>
  </si>
  <si>
    <t>Avocado sun blotch viroid (ASBVd)</t>
  </si>
  <si>
    <t xml:space="preserve">ASBVd: Avocado sun blotch viroid </t>
  </si>
  <si>
    <t>CLRV: Cherry Leaf Roll Virus</t>
  </si>
  <si>
    <t>CRLV: Cherry Rasp Leaf Virus</t>
  </si>
  <si>
    <t>Ask for details</t>
  </si>
  <si>
    <t>Service</t>
  </si>
  <si>
    <t>Discount</t>
  </si>
  <si>
    <t>Sanitary (qPCR, PCR tests)</t>
  </si>
  <si>
    <t>Genetic testing</t>
  </si>
  <si>
    <t>%</t>
  </si>
  <si>
    <t>Value</t>
  </si>
  <si>
    <t>Price</t>
  </si>
  <si>
    <t>Sample preparation</t>
  </si>
  <si>
    <t>PCR test</t>
  </si>
  <si>
    <t>*Additional discounts:</t>
  </si>
  <si>
    <t>50+ volume discount (+2.5%)</t>
  </si>
  <si>
    <t>100+ volume discount (+5%)</t>
  </si>
  <si>
    <t>250+ volume discount (+10%)</t>
  </si>
  <si>
    <t>500+ volume discount (+15%)</t>
  </si>
  <si>
    <t>Base discount examples:</t>
  </si>
  <si>
    <t>One sample, single determination</t>
  </si>
  <si>
    <t>One sample, five pathogen panel</t>
  </si>
  <si>
    <t>*Additional discounts are applied to sample preparations after surpassing yearly volume thresholds. The first 50 samples</t>
  </si>
  <si>
    <t xml:space="preserve"> utilize the base discount then samples 51-100 receive another 2.5% to the base rate, 101-250 receive another 5%, etc.</t>
  </si>
  <si>
    <t>Miscellaneous</t>
  </si>
  <si>
    <t>Cost</t>
  </si>
  <si>
    <t>Shipping and USDA inspection</t>
  </si>
  <si>
    <t>$10 - $20</t>
  </si>
  <si>
    <t>Wire charges/bank fees</t>
  </si>
  <si>
    <t>$10 - $500</t>
  </si>
  <si>
    <t>Credit card transactions are best for avoiding international bank fees</t>
  </si>
  <si>
    <t>Genotyping with SSR fingerprints</t>
  </si>
  <si>
    <t>Sample extraction and 4-13 markers</t>
  </si>
  <si>
    <t>Phytosanitary/Pathogen testing</t>
  </si>
  <si>
    <t>Sample/subsample extraction</t>
  </si>
  <si>
    <t>Bulk order discounts available upon request</t>
  </si>
  <si>
    <t>Each PCR pathogen test per extraction</t>
  </si>
  <si>
    <t>Some pathogens require multiple PCR tests</t>
  </si>
  <si>
    <t>Only for international shipments using Red/White label</t>
  </si>
  <si>
    <t>One sample, 8-12 SSR markers</t>
  </si>
  <si>
    <t>Coffee leaf rust (Hemileia vastatrix)</t>
  </si>
  <si>
    <t>Coffee ringspot virus (CoRSV)</t>
  </si>
  <si>
    <t>Xylella fastidiosa</t>
  </si>
  <si>
    <t>Phytophthora spp.</t>
  </si>
  <si>
    <t>Verticillium dahliae</t>
  </si>
  <si>
    <t>Peach latent mosaic viroid (PLMVd)</t>
  </si>
  <si>
    <t>Satellite tobacco mosaic virus (STMoV)</t>
  </si>
  <si>
    <t>Pospiviroid group: Potato spindle tuber viroid (PSTVd)</t>
  </si>
  <si>
    <t>Available discounts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</si>
</sst>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\ h:mm:ss"/>
  </numFmts>
  <fonts count="13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Segoe UI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</cellStyleXfs>
  <cellXfs count="50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44" fontId="4" fillId="0" borderId="0" xfId="1" applyFont="1"/>
    <xf numFmtId="0" fontId="7" fillId="0" borderId="0" xfId="0" applyFont="1"/>
    <xf numFmtId="0" fontId="6" fillId="0" borderId="0" xfId="0" applyFont="1"/>
    <xf numFmtId="14" fontId="4" fillId="0" borderId="1" xfId="0" applyNumberFormat="1" applyFont="1" applyBorder="1"/>
    <xf numFmtId="0" fontId="8" fillId="0" borderId="0" xfId="2"/>
    <xf numFmtId="0" fontId="0" fillId="0" borderId="2" xfId="0" applyBorder="1"/>
    <xf numFmtId="0" fontId="0" fillId="2" borderId="2" xfId="0" applyFill="1" applyBorder="1"/>
    <xf numFmtId="14" fontId="4" fillId="0" borderId="2" xfId="0" applyNumberFormat="1" applyFont="1" applyBorder="1"/>
    <xf numFmtId="0" fontId="9" fillId="0" borderId="0" xfId="0" applyFont="1"/>
    <xf numFmtId="0" fontId="10" fillId="5" borderId="0" xfId="0" applyFont="1" applyFill="1"/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11" fillId="0" borderId="5" xfId="3" applyFont="1" applyBorder="1" applyAlignment="1">
      <alignment horizontal="left"/>
    </xf>
    <xf numFmtId="0" fontId="2" fillId="0" borderId="0" xfId="3"/>
    <xf numFmtId="0" fontId="4" fillId="0" borderId="0" xfId="3" applyFont="1"/>
    <xf numFmtId="0" fontId="4" fillId="0" borderId="0" xfId="3" applyFont="1" applyAlignment="1">
      <alignment horizontal="center"/>
    </xf>
    <xf numFmtId="0" fontId="2" fillId="0" borderId="5" xfId="3" applyBorder="1"/>
    <xf numFmtId="0" fontId="2" fillId="0" borderId="5" xfId="3" applyBorder="1" applyAlignment="1">
      <alignment horizontal="center"/>
    </xf>
    <xf numFmtId="0" fontId="2" fillId="0" borderId="8" xfId="3" applyBorder="1" applyAlignment="1">
      <alignment horizontal="center"/>
    </xf>
    <xf numFmtId="0" fontId="2" fillId="0" borderId="0" xfId="3" applyAlignment="1">
      <alignment horizontal="center"/>
    </xf>
    <xf numFmtId="44" fontId="2" fillId="0" borderId="0" xfId="1" applyFill="1" applyAlignment="1">
      <alignment horizontal="center"/>
    </xf>
    <xf numFmtId="0" fontId="2" fillId="0" borderId="9" xfId="3" applyBorder="1" applyAlignment="1">
      <alignment horizontal="center"/>
    </xf>
    <xf numFmtId="0" fontId="2" fillId="0" borderId="10" xfId="3" applyBorder="1" applyAlignment="1">
      <alignment horizontal="center"/>
    </xf>
    <xf numFmtId="44" fontId="2" fillId="0" borderId="0" xfId="1" applyAlignment="1">
      <alignment horizontal="center"/>
    </xf>
    <xf numFmtId="0" fontId="2" fillId="0" borderId="10" xfId="3" applyBorder="1" applyAlignment="1">
      <alignment horizontal="right"/>
    </xf>
    <xf numFmtId="0" fontId="2" fillId="0" borderId="0" xfId="3" applyAlignment="1">
      <alignment horizontal="right"/>
    </xf>
    <xf numFmtId="0" fontId="12" fillId="0" borderId="0" xfId="3" applyFont="1"/>
    <xf numFmtId="44" fontId="4" fillId="0" borderId="0" xfId="3" applyNumberFormat="1" applyFont="1" applyAlignment="1">
      <alignment horizontal="center"/>
    </xf>
    <xf numFmtId="0" fontId="12" fillId="0" borderId="5" xfId="3" applyFont="1" applyBorder="1"/>
    <xf numFmtId="44" fontId="4" fillId="0" borderId="5" xfId="3" applyNumberFormat="1" applyFont="1" applyBorder="1"/>
    <xf numFmtId="0" fontId="2" fillId="0" borderId="8" xfId="3" applyBorder="1"/>
    <xf numFmtId="16" fontId="0" fillId="0" borderId="0" xfId="1" applyNumberFormat="1" applyFont="1"/>
    <xf numFmtId="17" fontId="0" fillId="0" borderId="0" xfId="1" applyNumberFormat="1" applyFont="1"/>
    <xf numFmtId="44" fontId="0" fillId="0" borderId="0" xfId="1" applyFont="1"/>
    <xf numFmtId="0" fontId="0" fillId="0" borderId="5" xfId="0" applyBorder="1"/>
    <xf numFmtId="0" fontId="4" fillId="0" borderId="5" xfId="0" applyFont="1" applyBorder="1"/>
    <xf numFmtId="0" fontId="12" fillId="0" borderId="10" xfId="3" applyFont="1" applyBorder="1" applyAlignment="1">
      <alignment horizontal="left"/>
    </xf>
    <xf numFmtId="44" fontId="2" fillId="0" borderId="0" xfId="3" applyNumberFormat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4" fillId="0" borderId="7" xfId="3" applyFont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 14" xfId="3" xr:uid="{24566666-EA56-4917-8D8E-106459692CC4}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</dxf>
    <dxf>
      <numFmt numFmtId="19" formatCode="m/d/yyyy"/>
    </dxf>
    <dxf>
      <border outline="0">
        <bottom style="thin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Segoe UI"/>
        <family val="2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3</xdr:col>
      <xdr:colOff>1438358</xdr:colOff>
      <xdr:row>4</xdr:row>
      <xdr:rowOff>104774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92BFE9B-2086-402B-9236-5BF065377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5029283" cy="8191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U150" totalsRowShown="0">
  <autoFilter ref="A7:U150" xr:uid="{00000000-000C-0000-FFFF-FFFF00000000}"/>
  <tableColumns count="21">
    <tableColumn id="1" xr3:uid="{00000000-0010-0000-0000-000001000000}" name="Sample ID#" dataDxfId="45"/>
    <tableColumn id="20" xr3:uid="{D8AE8F00-1E37-4527-ACD1-D4F4E5A86BC3}" name="Unique Tag ID" dataDxfId="44"/>
    <tableColumn id="17" xr3:uid="{35F50D81-0B80-4F41-9160-55264B3F53BE}" name="Genotype/cultivar"/>
    <tableColumn id="8" xr3:uid="{E7C9920D-C318-4F81-9EB8-EF150E6D7BEE}" name="Plant Species" dataDxfId="43"/>
    <tableColumn id="21" xr3:uid="{DF118024-0F05-4783-95A6-D9019B039866}" name="Plant tissue sent" dataDxfId="42"/>
    <tableColumn id="18" xr3:uid="{D0EBA2CE-13DE-453A-A331-8CB45DC7F02B}" name="Notes" dataDxfId="41"/>
    <tableColumn id="2" xr3:uid="{00000000-0010-0000-0000-000002000000}" name="Sampling date" dataDxfId="40"/>
    <tableColumn id="3" xr3:uid="{00000000-0010-0000-0000-000003000000}" name="Greenhouse Location" dataDxfId="39"/>
    <tableColumn id="5" xr3:uid="{00000000-0010-0000-0000-000005000000}" name="Requested by" dataDxfId="38"/>
    <tableColumn id="6" xr3:uid="{00000000-0010-0000-0000-000006000000}" name="Symptoms" dataDxfId="37"/>
    <tableColumn id="19" xr3:uid="{31E0262A-F2C3-4456-8FBC-BA28FA678D88}" name="Genotype test? Yes/No"/>
    <tableColumn id="9" xr3:uid="{BE986281-A951-42C2-9AD7-5C82FCDF0867}" name="Pathogen testing 1" dataDxfId="36"/>
    <tableColumn id="10" xr3:uid="{238B3B86-FF62-48B4-B8BE-AA9FBFC832D3}" name="Pathogen testing 2" dataDxfId="35"/>
    <tableColumn id="11" xr3:uid="{D1BEC391-AE51-4E1A-91F2-8B1F9A0595F4}" name="Pathogen testing 3" dataDxfId="34"/>
    <tableColumn id="12" xr3:uid="{A4FCD117-89DF-4185-9181-A28532A2772F}" name="Pathogen testing 4" dataDxfId="33"/>
    <tableColumn id="13" xr3:uid="{8C1D14B7-09AB-46C5-99B8-4A80B278F0BF}" name="Pathogen testing 5" dataDxfId="32"/>
    <tableColumn id="14" xr3:uid="{B0DFC158-6C16-4D69-AF29-8CD8CEC8D9E0}" name="Pathogen testing 6" dataDxfId="31"/>
    <tableColumn id="15" xr3:uid="{84BDD39C-4178-47BE-B2B2-6B41D56E0AC5}" name="Pathogen testing 7" dataDxfId="30"/>
    <tableColumn id="23" xr3:uid="{DA7DFBB1-A649-46D9-A5EA-0374AA7925A6}" name="Pathogen testing 8" dataDxfId="29"/>
    <tableColumn id="22" xr3:uid="{A10B8645-E7E9-480D-A33B-D73052ECAD72}" name="Pathogen testing 9" dataDxfId="28"/>
    <tableColumn id="16" xr3:uid="{D8A14D03-204A-4A27-A3D2-CAD6BE6671E0}" name="Pathogen testing 10" dataDxfId="27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6FB7524-7A99-445E-9ABB-2AE354E3463F}" name="Table14" displayName="Table14" ref="D2:D41" totalsRowShown="0" headerRowDxfId="16">
  <autoFilter ref="D2:D41" xr:uid="{16FB7524-7A99-445E-9ABB-2AE354E3463F}"/>
  <sortState xmlns:xlrd2="http://schemas.microsoft.com/office/spreadsheetml/2017/richdata2" ref="D3:D41">
    <sortCondition ref="D2:D41"/>
  </sortState>
  <tableColumns count="1">
    <tableColumn id="1" xr3:uid="{23EF9D48-5A6A-4922-97E7-3497317EBD36}" name="Olive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45FA2A5-51F0-4D31-956C-BFD4B87EAA9A}" name="Table15" displayName="Table15" ref="E2:E41" totalsRowShown="0" headerRowDxfId="15">
  <autoFilter ref="E2:E41" xr:uid="{F45FA2A5-51F0-4D31-956C-BFD4B87EAA9A}"/>
  <sortState xmlns:xlrd2="http://schemas.microsoft.com/office/spreadsheetml/2017/richdata2" ref="E3:E41">
    <sortCondition ref="E2:E41"/>
  </sortState>
  <tableColumns count="1">
    <tableColumn id="1" xr3:uid="{030D68BA-7C53-467D-B342-693CF1CC835F}" name="Apple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BF121B2-D5A1-4A11-8FA8-2EF473A5801A}" name="Table17" displayName="Table17" ref="F2:F41" totalsRowShown="0" headerRowDxfId="14">
  <autoFilter ref="F2:F41" xr:uid="{1BF121B2-D5A1-4A11-8FA8-2EF473A5801A}"/>
  <sortState xmlns:xlrd2="http://schemas.microsoft.com/office/spreadsheetml/2017/richdata2" ref="F3:F41">
    <sortCondition ref="F2:F41"/>
  </sortState>
  <tableColumns count="1">
    <tableColumn id="1" xr3:uid="{93C0BCA5-F2B9-413E-8EE1-1DBC84669A1A}" name="Macadamia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F1CBC4D-9B6C-46AE-94FE-E4F9994D9375}" name="Table18" displayName="Table18" ref="G2:G41" totalsRowShown="0" headerRowDxfId="13">
  <autoFilter ref="G2:G41" xr:uid="{DF1CBC4D-9B6C-46AE-94FE-E4F9994D9375}"/>
  <sortState xmlns:xlrd2="http://schemas.microsoft.com/office/spreadsheetml/2017/richdata2" ref="G3:G41">
    <sortCondition ref="G2:G41"/>
  </sortState>
  <tableColumns count="1">
    <tableColumn id="1" xr3:uid="{768322E0-D612-4148-B8A9-8C908D8199F7}" name="Blueberry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C32D412-7321-484F-A749-179CED921EA1}" name="Table19" displayName="Table19" ref="H2:H41" totalsRowShown="0" headerRowDxfId="12">
  <autoFilter ref="H2:H41" xr:uid="{9C32D412-7321-484F-A749-179CED921EA1}"/>
  <sortState xmlns:xlrd2="http://schemas.microsoft.com/office/spreadsheetml/2017/richdata2" ref="H3:H41">
    <sortCondition ref="H2:H41"/>
  </sortState>
  <tableColumns count="1">
    <tableColumn id="1" xr3:uid="{BBF04AC5-DF4E-4E37-9814-63A773CA38F7}" name="Rubus (blackberry)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B8C593F-2950-4452-BFA3-92CA9598E865}" name="Table20" displayName="Table20" ref="I2:I41" totalsRowShown="0" headerRowDxfId="11">
  <autoFilter ref="I2:I41" xr:uid="{4B8C593F-2950-4452-BFA3-92CA9598E865}"/>
  <sortState xmlns:xlrd2="http://schemas.microsoft.com/office/spreadsheetml/2017/richdata2" ref="I3:I41">
    <sortCondition ref="I2:I41"/>
  </sortState>
  <tableColumns count="1">
    <tableColumn id="1" xr3:uid="{DB31DCDE-A5F3-4914-B889-7BFE4664B0AC}" name="Rubus (raspberry)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B6528F7-B567-42CD-9CCD-D77E207E313F}" name="Table22" displayName="Table22" ref="J2:J41" totalsRowShown="0" headerRowDxfId="10">
  <autoFilter ref="J2:J41" xr:uid="{1B6528F7-B567-42CD-9CCD-D77E207E313F}"/>
  <sortState xmlns:xlrd2="http://schemas.microsoft.com/office/spreadsheetml/2017/richdata2" ref="J3:J41">
    <sortCondition ref="J2:J41"/>
  </sortState>
  <tableColumns count="1">
    <tableColumn id="1" xr3:uid="{9D582AAC-3BE1-44CE-9245-38F209392DD3}" name="Walnut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5F28DB1-0A8F-4183-89B3-BA837CAE9CCB}" name="Table23" displayName="Table23" ref="K2:K41" totalsRowShown="0" headerRowDxfId="9">
  <autoFilter ref="K2:K41" xr:uid="{F5F28DB1-0A8F-4183-89B3-BA837CAE9CCB}"/>
  <sortState xmlns:xlrd2="http://schemas.microsoft.com/office/spreadsheetml/2017/richdata2" ref="K3:K41">
    <sortCondition ref="K2:K41"/>
  </sortState>
  <tableColumns count="1">
    <tableColumn id="1" xr3:uid="{69552CA4-6508-4709-9F05-969458310F3D}" name="Kiwi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E782BE6-B9D8-464B-ACB1-3DB1FB497BDE}" name="Table24" displayName="Table24" ref="L2:L41" totalsRowShown="0" headerRowDxfId="8">
  <autoFilter ref="L2:L41" xr:uid="{2E782BE6-B9D8-464B-ACB1-3DB1FB497BDE}"/>
  <sortState xmlns:xlrd2="http://schemas.microsoft.com/office/spreadsheetml/2017/richdata2" ref="L3:L41">
    <sortCondition ref="L2:L41"/>
  </sortState>
  <tableColumns count="1">
    <tableColumn id="1" xr3:uid="{2C7F7FDA-B1DB-4B3A-8A0F-23A40E595ED0}" name="Citrus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08BB4F3-9727-46F2-95A3-03A061B9A2C0}" name="Table25" displayName="Table25" ref="M2:M41" totalsRowShown="0" headerRowDxfId="7">
  <autoFilter ref="M2:M41" xr:uid="{A08BB4F3-9727-46F2-95A3-03A061B9A2C0}"/>
  <sortState xmlns:xlrd2="http://schemas.microsoft.com/office/spreadsheetml/2017/richdata2" ref="M3:M41">
    <sortCondition ref="M2:M41"/>
  </sortState>
  <tableColumns count="1">
    <tableColumn id="1" xr3:uid="{7A9EBDCA-36D5-42B5-B514-68E6A35B68FA}" name="Coffee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2268B87-C19B-4F7B-8758-9E819B67DA6F}" name="Table2" displayName="Table2" ref="A1:A50" totalsRowShown="0" dataDxfId="26">
  <autoFilter ref="A1:A50" xr:uid="{F2268B87-C19B-4F7B-8758-9E819B67DA6F}"/>
  <sortState xmlns:xlrd2="http://schemas.microsoft.com/office/spreadsheetml/2017/richdata2" ref="A2:A53">
    <sortCondition ref="A3:A53"/>
  </sortState>
  <tableColumns count="1">
    <tableColumn id="1" xr3:uid="{6AE16601-2F99-4A68-B5EB-4989ECB141CF}" name="Plant Species List:" dataDxfId="25"/>
  </tableColumns>
  <tableStyleInfo name="TableStyleLight2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A085723-2104-460A-A9DA-BBA58B39BC9D}" name="Table26" displayName="Table26" ref="O2:O41" totalsRowShown="0" headerRowDxfId="6">
  <autoFilter ref="O2:O41" xr:uid="{3A085723-2104-460A-A9DA-BBA58B39BC9D}"/>
  <sortState xmlns:xlrd2="http://schemas.microsoft.com/office/spreadsheetml/2017/richdata2" ref="O3:O41">
    <sortCondition ref="O2:O41"/>
  </sortState>
  <tableColumns count="1">
    <tableColumn id="1" xr3:uid="{34E07D19-256E-44C9-BCF3-BDB10DBAEA9C}" name="Avacado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D2F7D43-357C-4456-915E-349708920632}" name="Table27" displayName="Table27" ref="P2:P41" totalsRowShown="0" headerRowDxfId="5">
  <autoFilter ref="P2:P41" xr:uid="{4D2F7D43-357C-4456-915E-349708920632}"/>
  <sortState xmlns:xlrd2="http://schemas.microsoft.com/office/spreadsheetml/2017/richdata2" ref="P3:P41">
    <sortCondition ref="P2:P41"/>
  </sortState>
  <tableColumns count="1">
    <tableColumn id="1" xr3:uid="{A85AF24A-4AEE-4172-A961-835280D28A16}" name="Hazelnut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8DF0F4D-F4EE-44F4-83AF-406FBFC50E21}" name="Table28" displayName="Table28" ref="Q2:Q41" totalsRowShown="0" headerRowDxfId="4">
  <autoFilter ref="Q2:Q41" xr:uid="{98DF0F4D-F4EE-44F4-83AF-406FBFC50E21}"/>
  <sortState xmlns:xlrd2="http://schemas.microsoft.com/office/spreadsheetml/2017/richdata2" ref="Q3:Q41">
    <sortCondition ref="Q2:Q41"/>
  </sortState>
  <tableColumns count="1">
    <tableColumn id="1" xr3:uid="{5FA71F4C-37B8-4791-ABC2-043A9F5EC9AA}" name="Pistacia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D582929-3F19-45D1-A3C2-C2727D5A50B7}" name="Table29" displayName="Table29" ref="R2:R41" totalsRowShown="0" headerRowDxfId="3">
  <autoFilter ref="R2:R41" xr:uid="{7D582929-3F19-45D1-A3C2-C2727D5A50B7}"/>
  <sortState xmlns:xlrd2="http://schemas.microsoft.com/office/spreadsheetml/2017/richdata2" ref="R3:R41">
    <sortCondition ref="R2:R41"/>
  </sortState>
  <tableColumns count="1">
    <tableColumn id="1" xr3:uid="{AA61B0DB-69B3-412D-A768-09300C5E3A5E}" name="Fragaria (Strawberry)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1812D47-369F-4E7C-AF1A-F6688E2E3ED3}" name="Table31" displayName="Table31" ref="S2:S41" totalsRowShown="0" headerRowDxfId="2">
  <autoFilter ref="S2:S41" xr:uid="{41812D47-369F-4E7C-AF1A-F6688E2E3ED3}"/>
  <sortState xmlns:xlrd2="http://schemas.microsoft.com/office/spreadsheetml/2017/richdata2" ref="S3:S41">
    <sortCondition ref="S2:S41"/>
  </sortState>
  <tableColumns count="1">
    <tableColumn id="1" xr3:uid="{BAAF87D2-FAF2-4534-9E09-FA3E6A01D79C}" name="Vitis (grape)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AD0E10D-FD6D-425A-8992-ECE6FD47E91C}" name="Table32" displayName="Table32" ref="T2:T41" totalsRowShown="0" headerRowDxfId="1">
  <autoFilter ref="T2:T41" xr:uid="{8AD0E10D-FD6D-425A-8992-ECE6FD47E91C}"/>
  <sortState xmlns:xlrd2="http://schemas.microsoft.com/office/spreadsheetml/2017/richdata2" ref="T3:T41">
    <sortCondition ref="T2:T41"/>
  </sortState>
  <tableColumns count="1">
    <tableColumn id="1" xr3:uid="{F26630D6-8D9B-41BD-B6A8-4042B6044DFE}" name="Persimmon 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2CA5EF7-5211-400B-BA18-A8199EE046ED}" name="Table258" displayName="Table258" ref="N2:N41" totalsRowShown="0" headerRowDxfId="0">
  <autoFilter ref="N2:N41" xr:uid="{32CA5EF7-5211-400B-BA18-A8199EE046ED}"/>
  <sortState xmlns:xlrd2="http://schemas.microsoft.com/office/spreadsheetml/2017/richdata2" ref="N3:N41">
    <sortCondition ref="N2:N41"/>
  </sortState>
  <tableColumns count="1">
    <tableColumn id="1" xr3:uid="{188CA7F6-01FF-458A-A075-67135273345F}" name="Pyrus (Pear)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C1A6C6-4D9D-417F-9E66-25D901594C75}" name="Table3" displayName="Table3" ref="B1:B65" totalsRowShown="0">
  <autoFilter ref="B1:B65" xr:uid="{02C1A6C6-4D9D-417F-9E66-25D901594C75}"/>
  <sortState xmlns:xlrd2="http://schemas.microsoft.com/office/spreadsheetml/2017/richdata2" ref="B2:B65">
    <sortCondition ref="B1:B65"/>
  </sortState>
  <tableColumns count="1">
    <tableColumn id="1" xr3:uid="{D73C25A2-4331-4292-8BD8-1EA8C68DD331}" name="Pathogen Testing Available: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CDECC08-411B-4DC6-9566-428ED8C0F9D5}" name="Table4" displayName="Table4" ref="E1:E49" totalsRowShown="0" headerRowDxfId="24" headerRowBorderDxfId="23">
  <autoFilter ref="E1:E49" xr:uid="{0CDECC08-411B-4DC6-9566-428ED8C0F9D5}"/>
  <tableColumns count="1">
    <tableColumn id="1" xr3:uid="{F4122EDC-1D81-4654-84FA-BA3801CD78F5}" name="Primers yet to order: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A06AAA6-0B54-4642-94EF-512203A14376}" name="Table46" displayName="Table46" ref="C1:C49" totalsRowShown="0" headerRowDxfId="22">
  <autoFilter ref="C1:C49" xr:uid="{7A06AAA6-0B54-4642-94EF-512203A14376}"/>
  <tableColumns count="1">
    <tableColumn id="1" xr3:uid="{FC0A284E-DDD9-4DA1-B7CE-CC522C52E195}" name="Genotyping? Y/N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42C49D2-5288-4115-A7D6-6273FD5B81CF}" name="Table47" displayName="Table47" ref="D1:D49" totalsRowShown="0" headerRowDxfId="21" headerRowBorderDxfId="20">
  <autoFilter ref="D1:D49" xr:uid="{842C49D2-5288-4115-A7D6-6273FD5B81CF}"/>
  <tableColumns count="1">
    <tableColumn id="1" xr3:uid="{4992EFFC-3D27-4DFB-81BB-50EA778CDB49}" name="In progress:"/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D435193-D048-4A08-8DDF-E3A7FD5A8F6B}" name="Table11" displayName="Table11" ref="A2:A41" totalsRowShown="0" headerRowDxfId="19">
  <autoFilter ref="A2:A41" xr:uid="{3D435193-D048-4A08-8DDF-E3A7FD5A8F6B}"/>
  <sortState xmlns:xlrd2="http://schemas.microsoft.com/office/spreadsheetml/2017/richdata2" ref="A3:A41">
    <sortCondition ref="A2:A41"/>
  </sortState>
  <tableColumns count="1">
    <tableColumn id="1" xr3:uid="{3F8BC4E4-0CF5-47E4-9D42-813F6F66D293}" name="Prunus Rootstocks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45151FB-2421-4638-B36F-8B136804CFBC}" name="Table12" displayName="Table12" ref="B2:B41" totalsRowShown="0" headerRowDxfId="18">
  <autoFilter ref="B2:B41" xr:uid="{D45151FB-2421-4638-B36F-8B136804CFBC}"/>
  <sortState xmlns:xlrd2="http://schemas.microsoft.com/office/spreadsheetml/2017/richdata2" ref="B3:B41">
    <sortCondition ref="B2:B41"/>
  </sortState>
  <tableColumns count="1">
    <tableColumn id="1" xr3:uid="{E91F1F1A-162D-4349-AB92-5299FE443DB9}" name="Cherry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A2B83A2-62EB-4B56-9DEA-A78EC29D5974}" name="Table13" displayName="Table13" ref="C2:C41" totalsRowShown="0" headerRowDxfId="17">
  <autoFilter ref="C2:C41" xr:uid="{BA2B83A2-62EB-4B56-9DEA-A78EC29D5974}"/>
  <sortState xmlns:xlrd2="http://schemas.microsoft.com/office/spreadsheetml/2017/richdata2" ref="C3:C41">
    <sortCondition ref="C2:C41"/>
  </sortState>
  <tableColumns count="1">
    <tableColumn id="1" xr3:uid="{48166F38-5294-4708-B7CA-CFA5CB4BE5DD}" name="Almond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omillora.com/quality-control-laboratory/?msclkid=aeef2cc6bb5111ec8abb28f0fc69fde3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13" Type="http://schemas.openxmlformats.org/officeDocument/2006/relationships/table" Target="../tables/table19.xml"/><Relationship Id="rId18" Type="http://schemas.openxmlformats.org/officeDocument/2006/relationships/table" Target="../tables/table2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12" Type="http://schemas.openxmlformats.org/officeDocument/2006/relationships/table" Target="../tables/table18.xml"/><Relationship Id="rId17" Type="http://schemas.openxmlformats.org/officeDocument/2006/relationships/table" Target="../tables/table23.xml"/><Relationship Id="rId2" Type="http://schemas.openxmlformats.org/officeDocument/2006/relationships/table" Target="../tables/table8.xml"/><Relationship Id="rId16" Type="http://schemas.openxmlformats.org/officeDocument/2006/relationships/table" Target="../tables/table22.xml"/><Relationship Id="rId20" Type="http://schemas.openxmlformats.org/officeDocument/2006/relationships/table" Target="../tables/table26.xml"/><Relationship Id="rId1" Type="http://schemas.openxmlformats.org/officeDocument/2006/relationships/table" Target="../tables/table7.xml"/><Relationship Id="rId6" Type="http://schemas.openxmlformats.org/officeDocument/2006/relationships/table" Target="../tables/table12.xml"/><Relationship Id="rId11" Type="http://schemas.openxmlformats.org/officeDocument/2006/relationships/table" Target="../tables/table17.xml"/><Relationship Id="rId5" Type="http://schemas.openxmlformats.org/officeDocument/2006/relationships/table" Target="../tables/table11.xml"/><Relationship Id="rId15" Type="http://schemas.openxmlformats.org/officeDocument/2006/relationships/table" Target="../tables/table21.xml"/><Relationship Id="rId10" Type="http://schemas.openxmlformats.org/officeDocument/2006/relationships/table" Target="../tables/table16.xml"/><Relationship Id="rId19" Type="http://schemas.openxmlformats.org/officeDocument/2006/relationships/table" Target="../tables/table25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Relationship Id="rId14" Type="http://schemas.openxmlformats.org/officeDocument/2006/relationships/table" Target="../tables/table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43"/>
  <sheetViews>
    <sheetView workbookViewId="0">
      <selection activeCell="B17" sqref="B17"/>
    </sheetView>
  </sheetViews>
  <sheetFormatPr defaultRowHeight="15" x14ac:dyDescent="0.25"/>
  <cols>
    <col min="1" max="1" width="20" bestFit="1" customWidth="1"/>
    <col min="2" max="2" width="15" customWidth="1"/>
    <col min="3" max="3" width="20" customWidth="1"/>
    <col min="4" max="4" width="26.85546875" customWidth="1"/>
    <col min="5" max="5" width="21.42578125" customWidth="1"/>
    <col min="6" max="6" width="23.5703125" customWidth="1"/>
    <col min="7" max="7" width="15.42578125" customWidth="1"/>
    <col min="8" max="8" width="24.28515625" customWidth="1"/>
    <col min="9" max="9" width="15.42578125" customWidth="1"/>
    <col min="10" max="10" width="20" bestFit="1" customWidth="1"/>
    <col min="11" max="12" width="24" customWidth="1"/>
    <col min="13" max="13" width="30" customWidth="1"/>
    <col min="14" max="14" width="28.5703125" customWidth="1"/>
    <col min="15" max="15" width="28.5703125" style="2" customWidth="1"/>
    <col min="16" max="23" width="28.5703125" customWidth="1"/>
  </cols>
  <sheetData>
    <row r="5" spans="1:21" x14ac:dyDescent="0.25">
      <c r="E5" t="s">
        <v>0</v>
      </c>
    </row>
    <row r="6" spans="1:21" x14ac:dyDescent="0.25">
      <c r="A6" s="5" t="s">
        <v>1</v>
      </c>
      <c r="B6" s="6">
        <f>(75*(COUNTA(Table1[Pathogen testing 1])))+(5*(COUNTA(Table1[[Pathogen testing 1]:[Pathogen testing 10]])))+(110*(COUNTIF(Table1[Genotype test? Yes/No],"Yes")))</f>
        <v>0</v>
      </c>
      <c r="C6" s="10" t="s">
        <v>2</v>
      </c>
      <c r="N6" s="2"/>
      <c r="O6"/>
    </row>
    <row r="7" spans="1:21" x14ac:dyDescent="0.2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19</v>
      </c>
      <c r="R7" t="s">
        <v>20</v>
      </c>
      <c r="S7" t="s">
        <v>21</v>
      </c>
      <c r="T7" t="s">
        <v>22</v>
      </c>
      <c r="U7" t="s">
        <v>23</v>
      </c>
    </row>
    <row r="8" spans="1:21" x14ac:dyDescent="0.25">
      <c r="G8" s="2"/>
      <c r="H8" s="1"/>
      <c r="O8"/>
    </row>
    <row r="9" spans="1:21" x14ac:dyDescent="0.25">
      <c r="G9" s="2"/>
      <c r="H9" s="1"/>
      <c r="O9"/>
    </row>
    <row r="10" spans="1:21" x14ac:dyDescent="0.25">
      <c r="A10" s="4"/>
      <c r="B10" s="4"/>
      <c r="C10" s="4"/>
      <c r="D10" s="4"/>
      <c r="G10" s="2"/>
      <c r="H10" s="1"/>
      <c r="O10"/>
    </row>
    <row r="11" spans="1:21" x14ac:dyDescent="0.25">
      <c r="A11" s="4"/>
      <c r="B11" s="4"/>
      <c r="C11" s="4"/>
      <c r="D11" s="4"/>
      <c r="G11" s="2"/>
      <c r="H11" s="1"/>
      <c r="O11"/>
    </row>
    <row r="12" spans="1:21" x14ac:dyDescent="0.25">
      <c r="A12" s="4"/>
      <c r="B12" s="4"/>
      <c r="C12" s="4"/>
      <c r="D12" s="4"/>
      <c r="G12" s="2"/>
      <c r="H12" s="1"/>
      <c r="O12"/>
    </row>
    <row r="13" spans="1:21" x14ac:dyDescent="0.25">
      <c r="A13" s="4"/>
      <c r="B13" s="4"/>
      <c r="C13" s="4"/>
      <c r="D13" s="4"/>
      <c r="G13" s="2"/>
      <c r="H13" s="1"/>
      <c r="O13"/>
    </row>
    <row r="14" spans="1:21" x14ac:dyDescent="0.25">
      <c r="A14" s="4"/>
      <c r="B14" s="4"/>
      <c r="C14" s="4"/>
      <c r="D14" s="4"/>
      <c r="G14" s="2"/>
      <c r="H14" s="1"/>
      <c r="O14"/>
    </row>
    <row r="15" spans="1:21" x14ac:dyDescent="0.25">
      <c r="A15" s="4"/>
      <c r="B15" s="4"/>
      <c r="C15" s="4"/>
      <c r="D15" s="4"/>
      <c r="G15" s="2"/>
      <c r="H15" s="1"/>
      <c r="O15"/>
    </row>
    <row r="16" spans="1:21" x14ac:dyDescent="0.25">
      <c r="A16" s="4"/>
      <c r="B16" s="4"/>
      <c r="C16" s="4"/>
      <c r="D16" s="4"/>
      <c r="G16" s="2"/>
      <c r="H16" s="1"/>
      <c r="O16"/>
    </row>
    <row r="17" spans="1:15" x14ac:dyDescent="0.25">
      <c r="A17" s="4"/>
      <c r="B17" s="4"/>
      <c r="C17" s="4"/>
      <c r="D17" s="4"/>
      <c r="G17" s="2"/>
      <c r="H17" s="1"/>
      <c r="O17"/>
    </row>
    <row r="18" spans="1:15" x14ac:dyDescent="0.25">
      <c r="A18" s="4"/>
      <c r="B18" s="4"/>
      <c r="C18" s="4"/>
      <c r="D18" s="4"/>
      <c r="G18" s="2"/>
      <c r="H18" s="1"/>
      <c r="O18"/>
    </row>
    <row r="19" spans="1:15" x14ac:dyDescent="0.25">
      <c r="A19" s="4"/>
      <c r="B19" s="4"/>
      <c r="C19" s="4"/>
      <c r="D19" s="4"/>
      <c r="G19" s="2"/>
      <c r="H19" s="1"/>
      <c r="O19"/>
    </row>
    <row r="20" spans="1:15" x14ac:dyDescent="0.25">
      <c r="A20" s="4"/>
      <c r="B20" s="4"/>
      <c r="C20" s="4"/>
      <c r="D20" s="4"/>
      <c r="G20" s="2"/>
      <c r="H20" s="1"/>
      <c r="O20"/>
    </row>
    <row r="21" spans="1:15" x14ac:dyDescent="0.25">
      <c r="A21" s="4"/>
      <c r="B21" s="4"/>
      <c r="C21" s="4"/>
      <c r="D21" s="4"/>
      <c r="G21" s="2"/>
      <c r="H21" s="1"/>
      <c r="O21"/>
    </row>
    <row r="22" spans="1:15" x14ac:dyDescent="0.25">
      <c r="A22" s="4"/>
      <c r="B22" s="4"/>
      <c r="C22" s="4"/>
      <c r="D22" s="4"/>
      <c r="G22" s="2"/>
      <c r="H22" s="1"/>
      <c r="O22"/>
    </row>
    <row r="23" spans="1:15" x14ac:dyDescent="0.25">
      <c r="G23" s="2"/>
      <c r="H23" s="1"/>
      <c r="O23"/>
    </row>
    <row r="24" spans="1:15" x14ac:dyDescent="0.25">
      <c r="G24" s="2"/>
      <c r="H24" s="1"/>
      <c r="O24"/>
    </row>
    <row r="25" spans="1:15" x14ac:dyDescent="0.25">
      <c r="G25" s="2"/>
      <c r="H25" s="1"/>
      <c r="O25"/>
    </row>
    <row r="26" spans="1:15" x14ac:dyDescent="0.25">
      <c r="G26" s="2"/>
      <c r="H26" s="1"/>
      <c r="O26"/>
    </row>
    <row r="27" spans="1:15" x14ac:dyDescent="0.25">
      <c r="G27" s="2"/>
      <c r="H27" s="1"/>
      <c r="O27"/>
    </row>
    <row r="28" spans="1:15" x14ac:dyDescent="0.25">
      <c r="G28" s="2"/>
      <c r="H28" s="1"/>
      <c r="O28"/>
    </row>
    <row r="29" spans="1:15" x14ac:dyDescent="0.25">
      <c r="G29" s="2"/>
      <c r="H29" s="1"/>
      <c r="O29"/>
    </row>
    <row r="30" spans="1:15" x14ac:dyDescent="0.25">
      <c r="G30" s="2"/>
      <c r="H30" s="1"/>
      <c r="O30"/>
    </row>
    <row r="31" spans="1:15" x14ac:dyDescent="0.25">
      <c r="G31" s="2"/>
      <c r="H31" s="1"/>
      <c r="O31"/>
    </row>
    <row r="32" spans="1:15" x14ac:dyDescent="0.25">
      <c r="G32" s="2"/>
      <c r="H32" s="1"/>
      <c r="O32"/>
    </row>
    <row r="33" spans="7:15" x14ac:dyDescent="0.25">
      <c r="G33" s="2"/>
      <c r="H33" s="1"/>
      <c r="O33"/>
    </row>
    <row r="34" spans="7:15" x14ac:dyDescent="0.25">
      <c r="G34" s="2"/>
      <c r="H34" s="1"/>
      <c r="O34"/>
    </row>
    <row r="35" spans="7:15" x14ac:dyDescent="0.25">
      <c r="G35" s="2"/>
      <c r="H35" s="1"/>
      <c r="O35"/>
    </row>
    <row r="36" spans="7:15" x14ac:dyDescent="0.25">
      <c r="G36" s="2"/>
      <c r="H36" s="1"/>
      <c r="O36"/>
    </row>
    <row r="37" spans="7:15" x14ac:dyDescent="0.25">
      <c r="G37" s="2"/>
      <c r="H37" s="1"/>
      <c r="O37"/>
    </row>
    <row r="38" spans="7:15" x14ac:dyDescent="0.25">
      <c r="G38" s="2"/>
      <c r="H38" s="1"/>
      <c r="O38"/>
    </row>
    <row r="39" spans="7:15" x14ac:dyDescent="0.25">
      <c r="G39" s="2"/>
      <c r="H39" s="1"/>
      <c r="O39"/>
    </row>
    <row r="40" spans="7:15" x14ac:dyDescent="0.25">
      <c r="G40" s="2"/>
      <c r="H40" s="1"/>
      <c r="O40"/>
    </row>
    <row r="41" spans="7:15" x14ac:dyDescent="0.25">
      <c r="G41" s="2"/>
      <c r="H41" s="1"/>
      <c r="O41"/>
    </row>
    <row r="42" spans="7:15" x14ac:dyDescent="0.25">
      <c r="G42" s="2"/>
      <c r="H42" s="1"/>
      <c r="O42"/>
    </row>
    <row r="43" spans="7:15" x14ac:dyDescent="0.25">
      <c r="G43" s="2"/>
      <c r="H43" s="1"/>
      <c r="O43"/>
    </row>
    <row r="44" spans="7:15" x14ac:dyDescent="0.25">
      <c r="G44" s="2"/>
      <c r="H44" s="1"/>
      <c r="O44"/>
    </row>
    <row r="45" spans="7:15" x14ac:dyDescent="0.25">
      <c r="G45" s="2"/>
      <c r="H45" s="1"/>
      <c r="O45"/>
    </row>
    <row r="46" spans="7:15" x14ac:dyDescent="0.25">
      <c r="G46" s="2"/>
      <c r="H46" s="1"/>
      <c r="O46"/>
    </row>
    <row r="47" spans="7:15" x14ac:dyDescent="0.25">
      <c r="G47" s="2"/>
      <c r="H47" s="1"/>
      <c r="O47"/>
    </row>
    <row r="48" spans="7:15" x14ac:dyDescent="0.25">
      <c r="G48" s="2"/>
      <c r="H48" s="1"/>
      <c r="O48"/>
    </row>
    <row r="49" spans="7:15" x14ac:dyDescent="0.25">
      <c r="G49" s="2"/>
      <c r="H49" s="1"/>
      <c r="O49"/>
    </row>
    <row r="50" spans="7:15" x14ac:dyDescent="0.25">
      <c r="G50" s="2"/>
      <c r="H50" s="1"/>
      <c r="O50"/>
    </row>
    <row r="51" spans="7:15" x14ac:dyDescent="0.25">
      <c r="G51" s="2"/>
      <c r="H51" s="1"/>
      <c r="O51"/>
    </row>
    <row r="52" spans="7:15" x14ac:dyDescent="0.25">
      <c r="G52" s="2"/>
      <c r="H52" s="1"/>
      <c r="O52"/>
    </row>
    <row r="53" spans="7:15" x14ac:dyDescent="0.25">
      <c r="G53" s="2"/>
      <c r="H53" s="1"/>
      <c r="O53"/>
    </row>
    <row r="54" spans="7:15" x14ac:dyDescent="0.25">
      <c r="G54" s="2"/>
      <c r="H54" s="1"/>
      <c r="O54"/>
    </row>
    <row r="55" spans="7:15" x14ac:dyDescent="0.25">
      <c r="G55" s="2"/>
      <c r="H55" s="1"/>
      <c r="O55"/>
    </row>
    <row r="56" spans="7:15" x14ac:dyDescent="0.25">
      <c r="G56" s="2"/>
      <c r="H56" s="1"/>
      <c r="O56"/>
    </row>
    <row r="57" spans="7:15" x14ac:dyDescent="0.25">
      <c r="G57" s="2"/>
      <c r="H57" s="1"/>
      <c r="O57"/>
    </row>
    <row r="58" spans="7:15" x14ac:dyDescent="0.25">
      <c r="G58" s="2"/>
      <c r="H58" s="1"/>
      <c r="O58"/>
    </row>
    <row r="59" spans="7:15" x14ac:dyDescent="0.25">
      <c r="G59" s="2"/>
      <c r="H59" s="1"/>
      <c r="O59"/>
    </row>
    <row r="60" spans="7:15" x14ac:dyDescent="0.25">
      <c r="G60" s="2"/>
      <c r="H60" s="1"/>
      <c r="O60"/>
    </row>
    <row r="61" spans="7:15" x14ac:dyDescent="0.25">
      <c r="G61" s="2"/>
      <c r="H61" s="1"/>
      <c r="O61"/>
    </row>
    <row r="62" spans="7:15" x14ac:dyDescent="0.25">
      <c r="G62" s="2"/>
      <c r="H62" s="1"/>
      <c r="O62"/>
    </row>
    <row r="63" spans="7:15" x14ac:dyDescent="0.25">
      <c r="G63" s="2"/>
      <c r="H63" s="1"/>
      <c r="O63"/>
    </row>
    <row r="64" spans="7:15" x14ac:dyDescent="0.25">
      <c r="G64" s="2"/>
      <c r="H64" s="1"/>
      <c r="O64"/>
    </row>
    <row r="65" spans="7:15" x14ac:dyDescent="0.25">
      <c r="G65" s="2"/>
      <c r="H65" s="1"/>
      <c r="O65"/>
    </row>
    <row r="66" spans="7:15" x14ac:dyDescent="0.25">
      <c r="G66" s="2"/>
      <c r="H66" s="1"/>
      <c r="O66"/>
    </row>
    <row r="67" spans="7:15" x14ac:dyDescent="0.25">
      <c r="G67" s="2"/>
      <c r="H67" s="1"/>
      <c r="O67"/>
    </row>
    <row r="68" spans="7:15" x14ac:dyDescent="0.25">
      <c r="G68" s="2"/>
      <c r="H68" s="1"/>
      <c r="O68"/>
    </row>
    <row r="69" spans="7:15" x14ac:dyDescent="0.25">
      <c r="G69" s="2"/>
      <c r="H69" s="1"/>
      <c r="O69"/>
    </row>
    <row r="70" spans="7:15" x14ac:dyDescent="0.25">
      <c r="G70" s="2"/>
      <c r="H70" s="1"/>
      <c r="O70"/>
    </row>
    <row r="71" spans="7:15" x14ac:dyDescent="0.25">
      <c r="G71" s="2"/>
      <c r="H71" s="1"/>
      <c r="O71"/>
    </row>
    <row r="72" spans="7:15" x14ac:dyDescent="0.25">
      <c r="G72" s="2"/>
      <c r="H72" s="1"/>
      <c r="O72"/>
    </row>
    <row r="73" spans="7:15" x14ac:dyDescent="0.25">
      <c r="G73" s="2"/>
      <c r="H73" s="1"/>
      <c r="O73"/>
    </row>
    <row r="74" spans="7:15" x14ac:dyDescent="0.25">
      <c r="G74" s="2"/>
      <c r="H74" s="1"/>
      <c r="O74"/>
    </row>
    <row r="75" spans="7:15" x14ac:dyDescent="0.25">
      <c r="G75" s="2"/>
      <c r="H75" s="1"/>
      <c r="O75"/>
    </row>
    <row r="76" spans="7:15" x14ac:dyDescent="0.25">
      <c r="G76" s="2"/>
      <c r="H76" s="1"/>
      <c r="O76"/>
    </row>
    <row r="77" spans="7:15" x14ac:dyDescent="0.25">
      <c r="G77" s="2"/>
      <c r="H77" s="1"/>
      <c r="O77"/>
    </row>
    <row r="78" spans="7:15" x14ac:dyDescent="0.25">
      <c r="G78" s="2"/>
      <c r="H78" s="1"/>
      <c r="O78"/>
    </row>
    <row r="79" spans="7:15" x14ac:dyDescent="0.25">
      <c r="G79" s="2"/>
      <c r="H79" s="1"/>
      <c r="O79"/>
    </row>
    <row r="80" spans="7:15" x14ac:dyDescent="0.25">
      <c r="G80" s="2"/>
      <c r="H80" s="1"/>
      <c r="O80"/>
    </row>
    <row r="81" spans="7:15" x14ac:dyDescent="0.25">
      <c r="G81" s="2"/>
      <c r="H81" s="1"/>
      <c r="O81"/>
    </row>
    <row r="82" spans="7:15" x14ac:dyDescent="0.25">
      <c r="G82" s="2"/>
      <c r="H82" s="1"/>
      <c r="O82"/>
    </row>
    <row r="83" spans="7:15" x14ac:dyDescent="0.25">
      <c r="G83" s="2"/>
      <c r="H83" s="1"/>
      <c r="O83"/>
    </row>
    <row r="84" spans="7:15" x14ac:dyDescent="0.25">
      <c r="G84" s="2"/>
      <c r="H84" s="1"/>
      <c r="O84"/>
    </row>
    <row r="85" spans="7:15" x14ac:dyDescent="0.25">
      <c r="G85" s="2"/>
      <c r="H85" s="1"/>
      <c r="O85"/>
    </row>
    <row r="86" spans="7:15" x14ac:dyDescent="0.25">
      <c r="G86" s="2"/>
      <c r="H86" s="1"/>
      <c r="O86"/>
    </row>
    <row r="87" spans="7:15" x14ac:dyDescent="0.25">
      <c r="G87" s="2"/>
      <c r="H87" s="1"/>
      <c r="O87"/>
    </row>
    <row r="88" spans="7:15" x14ac:dyDescent="0.25">
      <c r="G88" s="2"/>
      <c r="H88" s="1"/>
      <c r="O88"/>
    </row>
    <row r="89" spans="7:15" x14ac:dyDescent="0.25">
      <c r="G89" s="2"/>
      <c r="H89" s="1"/>
      <c r="O89"/>
    </row>
    <row r="90" spans="7:15" x14ac:dyDescent="0.25">
      <c r="G90" s="2"/>
      <c r="H90" s="1"/>
      <c r="O90"/>
    </row>
    <row r="91" spans="7:15" x14ac:dyDescent="0.25">
      <c r="G91" s="2"/>
      <c r="H91" s="1"/>
      <c r="O91"/>
    </row>
    <row r="92" spans="7:15" x14ac:dyDescent="0.25">
      <c r="G92" s="2"/>
      <c r="H92" s="1"/>
      <c r="O92"/>
    </row>
    <row r="93" spans="7:15" x14ac:dyDescent="0.25">
      <c r="G93" s="2"/>
      <c r="H93" s="1"/>
      <c r="O93"/>
    </row>
    <row r="94" spans="7:15" x14ac:dyDescent="0.25">
      <c r="G94" s="2"/>
      <c r="H94" s="1"/>
      <c r="O94"/>
    </row>
    <row r="95" spans="7:15" x14ac:dyDescent="0.25">
      <c r="G95" s="2"/>
      <c r="H95" s="1"/>
      <c r="O95"/>
    </row>
    <row r="96" spans="7:15" x14ac:dyDescent="0.25">
      <c r="G96" s="2"/>
      <c r="H96" s="1"/>
      <c r="O96"/>
    </row>
    <row r="97" spans="7:15" x14ac:dyDescent="0.25">
      <c r="G97" s="2"/>
      <c r="H97" s="1"/>
      <c r="O97"/>
    </row>
    <row r="98" spans="7:15" x14ac:dyDescent="0.25">
      <c r="G98" s="2"/>
      <c r="H98" s="1"/>
      <c r="O98"/>
    </row>
    <row r="99" spans="7:15" x14ac:dyDescent="0.25">
      <c r="G99" s="2"/>
      <c r="H99" s="1"/>
      <c r="O99"/>
    </row>
    <row r="100" spans="7:15" x14ac:dyDescent="0.25">
      <c r="G100" s="2"/>
      <c r="H100" s="1"/>
      <c r="O100"/>
    </row>
    <row r="101" spans="7:15" x14ac:dyDescent="0.25">
      <c r="G101" s="2"/>
      <c r="H101" s="1"/>
      <c r="O101"/>
    </row>
    <row r="102" spans="7:15" x14ac:dyDescent="0.25">
      <c r="G102" s="2"/>
      <c r="H102" s="1"/>
      <c r="O102"/>
    </row>
    <row r="103" spans="7:15" x14ac:dyDescent="0.25">
      <c r="G103" s="2"/>
      <c r="H103" s="1"/>
      <c r="O103"/>
    </row>
    <row r="104" spans="7:15" x14ac:dyDescent="0.25">
      <c r="G104" s="2"/>
      <c r="H104" s="1"/>
      <c r="O104"/>
    </row>
    <row r="105" spans="7:15" x14ac:dyDescent="0.25">
      <c r="G105" s="2"/>
      <c r="H105" s="1"/>
      <c r="O105"/>
    </row>
    <row r="106" spans="7:15" x14ac:dyDescent="0.25">
      <c r="G106" s="2"/>
      <c r="H106" s="1"/>
      <c r="O106"/>
    </row>
    <row r="107" spans="7:15" x14ac:dyDescent="0.25">
      <c r="G107" s="2"/>
      <c r="H107" s="1"/>
      <c r="O107"/>
    </row>
    <row r="108" spans="7:15" x14ac:dyDescent="0.25">
      <c r="G108" s="2"/>
      <c r="H108" s="1"/>
      <c r="O108"/>
    </row>
    <row r="109" spans="7:15" x14ac:dyDescent="0.25">
      <c r="G109" s="2"/>
      <c r="H109" s="1"/>
      <c r="O109"/>
    </row>
    <row r="110" spans="7:15" x14ac:dyDescent="0.25">
      <c r="G110" s="2"/>
      <c r="H110" s="1"/>
      <c r="O110"/>
    </row>
    <row r="111" spans="7:15" x14ac:dyDescent="0.25">
      <c r="G111" s="2"/>
      <c r="H111" s="1"/>
      <c r="O111"/>
    </row>
    <row r="112" spans="7:15" x14ac:dyDescent="0.25">
      <c r="G112" s="2"/>
      <c r="H112" s="1"/>
      <c r="O112"/>
    </row>
    <row r="113" spans="7:15" x14ac:dyDescent="0.25">
      <c r="G113" s="2"/>
      <c r="H113" s="1"/>
      <c r="O113"/>
    </row>
    <row r="114" spans="7:15" x14ac:dyDescent="0.25">
      <c r="G114" s="2"/>
      <c r="H114" s="1"/>
      <c r="O114"/>
    </row>
    <row r="115" spans="7:15" x14ac:dyDescent="0.25">
      <c r="G115" s="2"/>
      <c r="H115" s="1"/>
      <c r="O115"/>
    </row>
    <row r="116" spans="7:15" x14ac:dyDescent="0.25">
      <c r="G116" s="2"/>
      <c r="H116" s="1"/>
      <c r="O116"/>
    </row>
    <row r="117" spans="7:15" x14ac:dyDescent="0.25">
      <c r="G117" s="2"/>
      <c r="H117" s="1"/>
      <c r="O117"/>
    </row>
    <row r="118" spans="7:15" x14ac:dyDescent="0.25">
      <c r="G118" s="2"/>
      <c r="H118" s="1"/>
      <c r="O118"/>
    </row>
    <row r="119" spans="7:15" x14ac:dyDescent="0.25">
      <c r="G119" s="2"/>
      <c r="H119" s="1"/>
      <c r="O119"/>
    </row>
    <row r="120" spans="7:15" x14ac:dyDescent="0.25">
      <c r="G120" s="2"/>
      <c r="H120" s="1"/>
      <c r="O120"/>
    </row>
    <row r="121" spans="7:15" x14ac:dyDescent="0.25">
      <c r="G121" s="2"/>
      <c r="H121" s="1"/>
      <c r="O121"/>
    </row>
    <row r="122" spans="7:15" x14ac:dyDescent="0.25">
      <c r="G122" s="2"/>
      <c r="H122" s="1"/>
      <c r="O122"/>
    </row>
    <row r="123" spans="7:15" x14ac:dyDescent="0.25">
      <c r="G123" s="2"/>
      <c r="H123" s="1"/>
      <c r="O123"/>
    </row>
    <row r="124" spans="7:15" x14ac:dyDescent="0.25">
      <c r="G124" s="2"/>
      <c r="H124" s="1"/>
      <c r="O124"/>
    </row>
    <row r="125" spans="7:15" x14ac:dyDescent="0.25">
      <c r="G125" s="2"/>
      <c r="H125" s="1"/>
      <c r="O125"/>
    </row>
    <row r="126" spans="7:15" x14ac:dyDescent="0.25">
      <c r="G126" s="2"/>
      <c r="H126" s="1"/>
      <c r="O126"/>
    </row>
    <row r="127" spans="7:15" x14ac:dyDescent="0.25">
      <c r="G127" s="2"/>
      <c r="H127" s="1"/>
      <c r="O127"/>
    </row>
    <row r="128" spans="7:15" x14ac:dyDescent="0.25">
      <c r="G128" s="2"/>
      <c r="H128" s="1"/>
      <c r="O128"/>
    </row>
    <row r="129" spans="7:15" x14ac:dyDescent="0.25">
      <c r="G129" s="2"/>
      <c r="H129" s="1"/>
      <c r="O129"/>
    </row>
    <row r="130" spans="7:15" x14ac:dyDescent="0.25">
      <c r="G130" s="2"/>
      <c r="H130" s="1"/>
      <c r="O130"/>
    </row>
    <row r="131" spans="7:15" x14ac:dyDescent="0.25">
      <c r="G131" s="2"/>
      <c r="H131" s="1"/>
      <c r="O131"/>
    </row>
    <row r="132" spans="7:15" x14ac:dyDescent="0.25">
      <c r="G132" s="2"/>
      <c r="H132" s="1"/>
      <c r="O132"/>
    </row>
    <row r="133" spans="7:15" x14ac:dyDescent="0.25">
      <c r="G133" s="2"/>
      <c r="H133" s="1"/>
      <c r="O133"/>
    </row>
    <row r="134" spans="7:15" x14ac:dyDescent="0.25">
      <c r="G134" s="2"/>
      <c r="H134" s="1"/>
      <c r="O134"/>
    </row>
    <row r="135" spans="7:15" x14ac:dyDescent="0.25">
      <c r="G135" s="2"/>
      <c r="H135" s="1"/>
      <c r="O135"/>
    </row>
    <row r="136" spans="7:15" x14ac:dyDescent="0.25">
      <c r="G136" s="2"/>
      <c r="H136" s="1"/>
      <c r="O136"/>
    </row>
    <row r="137" spans="7:15" x14ac:dyDescent="0.25">
      <c r="G137" s="2"/>
      <c r="H137" s="1"/>
      <c r="O137"/>
    </row>
    <row r="138" spans="7:15" x14ac:dyDescent="0.25">
      <c r="G138" s="2"/>
      <c r="H138" s="1"/>
      <c r="O138"/>
    </row>
    <row r="139" spans="7:15" x14ac:dyDescent="0.25">
      <c r="G139" s="2"/>
      <c r="H139" s="1"/>
      <c r="O139"/>
    </row>
    <row r="140" spans="7:15" x14ac:dyDescent="0.25">
      <c r="G140" s="2"/>
      <c r="H140" s="1"/>
      <c r="O140"/>
    </row>
    <row r="141" spans="7:15" x14ac:dyDescent="0.25">
      <c r="G141" s="2"/>
      <c r="H141" s="1"/>
      <c r="O141"/>
    </row>
    <row r="142" spans="7:15" x14ac:dyDescent="0.25">
      <c r="G142" s="2"/>
      <c r="H142" s="1"/>
      <c r="O142"/>
    </row>
    <row r="143" spans="7:15" x14ac:dyDescent="0.25">
      <c r="G143" s="2"/>
      <c r="H143" s="1"/>
      <c r="O143"/>
    </row>
    <row r="144" spans="7:15" x14ac:dyDescent="0.25">
      <c r="G144" s="2"/>
      <c r="H144" s="1"/>
      <c r="O144"/>
    </row>
    <row r="145" spans="3:15" x14ac:dyDescent="0.25">
      <c r="G145" s="2"/>
      <c r="H145" s="1"/>
      <c r="O145"/>
    </row>
    <row r="146" spans="3:15" x14ac:dyDescent="0.25">
      <c r="G146" s="2"/>
      <c r="H146" s="1"/>
      <c r="O146"/>
    </row>
    <row r="147" spans="3:15" x14ac:dyDescent="0.25">
      <c r="G147" s="2"/>
      <c r="H147" s="1"/>
      <c r="O147"/>
    </row>
    <row r="148" spans="3:15" x14ac:dyDescent="0.25">
      <c r="G148" s="2"/>
      <c r="H148" s="1"/>
      <c r="O148"/>
    </row>
    <row r="149" spans="3:15" x14ac:dyDescent="0.25">
      <c r="G149" s="2"/>
      <c r="H149" s="1"/>
      <c r="O149"/>
    </row>
    <row r="150" spans="3:15" x14ac:dyDescent="0.25">
      <c r="G150" s="2"/>
      <c r="H150" s="1"/>
      <c r="O150"/>
    </row>
    <row r="151" spans="3:15" x14ac:dyDescent="0.25">
      <c r="O151"/>
    </row>
    <row r="152" spans="3:15" x14ac:dyDescent="0.25">
      <c r="C152" t="s">
        <v>0</v>
      </c>
      <c r="O152"/>
    </row>
    <row r="153" spans="3:15" x14ac:dyDescent="0.25">
      <c r="O153"/>
    </row>
    <row r="154" spans="3:15" x14ac:dyDescent="0.25">
      <c r="O154"/>
    </row>
    <row r="155" spans="3:15" x14ac:dyDescent="0.25">
      <c r="O155"/>
    </row>
    <row r="156" spans="3:15" x14ac:dyDescent="0.25">
      <c r="O156"/>
    </row>
    <row r="157" spans="3:15" x14ac:dyDescent="0.25">
      <c r="O157"/>
    </row>
    <row r="158" spans="3:15" x14ac:dyDescent="0.25">
      <c r="O158"/>
    </row>
    <row r="159" spans="3:15" x14ac:dyDescent="0.25">
      <c r="O159"/>
    </row>
    <row r="160" spans="3:15" x14ac:dyDescent="0.25">
      <c r="O160"/>
    </row>
    <row r="161" spans="15:15" x14ac:dyDescent="0.25">
      <c r="O161"/>
    </row>
    <row r="162" spans="15:15" x14ac:dyDescent="0.25">
      <c r="O162"/>
    </row>
    <row r="163" spans="15:15" x14ac:dyDescent="0.25">
      <c r="O163"/>
    </row>
    <row r="164" spans="15:15" x14ac:dyDescent="0.25">
      <c r="O164"/>
    </row>
    <row r="165" spans="15:15" x14ac:dyDescent="0.25">
      <c r="O165"/>
    </row>
    <row r="166" spans="15:15" x14ac:dyDescent="0.25">
      <c r="O166"/>
    </row>
    <row r="167" spans="15:15" x14ac:dyDescent="0.25">
      <c r="O167"/>
    </row>
    <row r="168" spans="15:15" x14ac:dyDescent="0.25">
      <c r="O168"/>
    </row>
    <row r="169" spans="15:15" x14ac:dyDescent="0.25">
      <c r="O169"/>
    </row>
    <row r="170" spans="15:15" x14ac:dyDescent="0.25">
      <c r="O170"/>
    </row>
    <row r="171" spans="15:15" x14ac:dyDescent="0.25">
      <c r="O171"/>
    </row>
    <row r="172" spans="15:15" x14ac:dyDescent="0.25">
      <c r="O172"/>
    </row>
    <row r="173" spans="15:15" x14ac:dyDescent="0.25">
      <c r="O173"/>
    </row>
    <row r="174" spans="15:15" x14ac:dyDescent="0.25">
      <c r="O174"/>
    </row>
    <row r="175" spans="15:15" x14ac:dyDescent="0.25">
      <c r="O175"/>
    </row>
    <row r="176" spans="15:15" x14ac:dyDescent="0.25">
      <c r="O176"/>
    </row>
    <row r="177" spans="15:15" x14ac:dyDescent="0.25">
      <c r="O177"/>
    </row>
    <row r="178" spans="15:15" x14ac:dyDescent="0.25">
      <c r="O178"/>
    </row>
    <row r="179" spans="15:15" x14ac:dyDescent="0.25">
      <c r="O179"/>
    </row>
    <row r="180" spans="15:15" x14ac:dyDescent="0.25">
      <c r="O180"/>
    </row>
    <row r="181" spans="15:15" x14ac:dyDescent="0.25">
      <c r="O181"/>
    </row>
    <row r="182" spans="15:15" x14ac:dyDescent="0.25">
      <c r="O182"/>
    </row>
    <row r="183" spans="15:15" x14ac:dyDescent="0.25">
      <c r="O183"/>
    </row>
    <row r="184" spans="15:15" x14ac:dyDescent="0.25">
      <c r="O184"/>
    </row>
    <row r="185" spans="15:15" x14ac:dyDescent="0.25">
      <c r="O185"/>
    </row>
    <row r="186" spans="15:15" x14ac:dyDescent="0.25">
      <c r="O186"/>
    </row>
    <row r="187" spans="15:15" x14ac:dyDescent="0.25">
      <c r="O187"/>
    </row>
    <row r="188" spans="15:15" x14ac:dyDescent="0.25">
      <c r="O188"/>
    </row>
    <row r="189" spans="15:15" x14ac:dyDescent="0.25">
      <c r="O189"/>
    </row>
    <row r="190" spans="15:15" x14ac:dyDescent="0.25">
      <c r="O190"/>
    </row>
    <row r="191" spans="15:15" x14ac:dyDescent="0.25">
      <c r="O191"/>
    </row>
    <row r="192" spans="15:15" x14ac:dyDescent="0.25">
      <c r="O192"/>
    </row>
    <row r="193" spans="15:15" x14ac:dyDescent="0.25">
      <c r="O193"/>
    </row>
    <row r="194" spans="15:15" x14ac:dyDescent="0.25">
      <c r="O194"/>
    </row>
    <row r="195" spans="15:15" x14ac:dyDescent="0.25">
      <c r="O195"/>
    </row>
    <row r="196" spans="15:15" x14ac:dyDescent="0.25">
      <c r="O196"/>
    </row>
    <row r="197" spans="15:15" x14ac:dyDescent="0.25">
      <c r="O197"/>
    </row>
    <row r="198" spans="15:15" x14ac:dyDescent="0.25">
      <c r="O198"/>
    </row>
    <row r="199" spans="15:15" x14ac:dyDescent="0.25">
      <c r="O199"/>
    </row>
    <row r="200" spans="15:15" x14ac:dyDescent="0.25">
      <c r="O200"/>
    </row>
    <row r="201" spans="15:15" x14ac:dyDescent="0.25">
      <c r="O201"/>
    </row>
    <row r="202" spans="15:15" x14ac:dyDescent="0.25">
      <c r="O202"/>
    </row>
    <row r="203" spans="15:15" x14ac:dyDescent="0.25">
      <c r="O203"/>
    </row>
    <row r="204" spans="15:15" x14ac:dyDescent="0.25">
      <c r="O204"/>
    </row>
    <row r="205" spans="15:15" x14ac:dyDescent="0.25">
      <c r="O205"/>
    </row>
    <row r="206" spans="15:15" x14ac:dyDescent="0.25">
      <c r="O206"/>
    </row>
    <row r="207" spans="15:15" x14ac:dyDescent="0.25">
      <c r="O207"/>
    </row>
    <row r="208" spans="15:15" x14ac:dyDescent="0.25">
      <c r="O208"/>
    </row>
    <row r="209" spans="15:15" x14ac:dyDescent="0.25">
      <c r="O209"/>
    </row>
    <row r="210" spans="15:15" x14ac:dyDescent="0.25">
      <c r="O210"/>
    </row>
    <row r="211" spans="15:15" x14ac:dyDescent="0.25">
      <c r="O211"/>
    </row>
    <row r="212" spans="15:15" x14ac:dyDescent="0.25">
      <c r="O212"/>
    </row>
    <row r="213" spans="15:15" x14ac:dyDescent="0.25">
      <c r="O213"/>
    </row>
    <row r="214" spans="15:15" x14ac:dyDescent="0.25">
      <c r="O214"/>
    </row>
    <row r="215" spans="15:15" x14ac:dyDescent="0.25">
      <c r="O215"/>
    </row>
    <row r="216" spans="15:15" x14ac:dyDescent="0.25">
      <c r="O216"/>
    </row>
    <row r="217" spans="15:15" x14ac:dyDescent="0.25">
      <c r="O217"/>
    </row>
    <row r="218" spans="15:15" x14ac:dyDescent="0.25">
      <c r="O218"/>
    </row>
    <row r="219" spans="15:15" x14ac:dyDescent="0.25">
      <c r="O219"/>
    </row>
    <row r="220" spans="15:15" x14ac:dyDescent="0.25">
      <c r="O220"/>
    </row>
    <row r="221" spans="15:15" x14ac:dyDescent="0.25">
      <c r="O221"/>
    </row>
    <row r="222" spans="15:15" x14ac:dyDescent="0.25">
      <c r="O222"/>
    </row>
    <row r="223" spans="15:15" x14ac:dyDescent="0.25">
      <c r="O223"/>
    </row>
    <row r="224" spans="15:15" x14ac:dyDescent="0.25">
      <c r="O224"/>
    </row>
    <row r="225" spans="15:15" x14ac:dyDescent="0.25">
      <c r="O225"/>
    </row>
    <row r="226" spans="15:15" x14ac:dyDescent="0.25">
      <c r="O226"/>
    </row>
    <row r="227" spans="15:15" x14ac:dyDescent="0.25">
      <c r="O227"/>
    </row>
    <row r="228" spans="15:15" x14ac:dyDescent="0.25">
      <c r="O228"/>
    </row>
    <row r="229" spans="15:15" x14ac:dyDescent="0.25">
      <c r="O229"/>
    </row>
    <row r="230" spans="15:15" x14ac:dyDescent="0.25">
      <c r="O230"/>
    </row>
    <row r="231" spans="15:15" x14ac:dyDescent="0.25">
      <c r="O231"/>
    </row>
    <row r="232" spans="15:15" x14ac:dyDescent="0.25">
      <c r="O232"/>
    </row>
    <row r="233" spans="15:15" x14ac:dyDescent="0.25">
      <c r="O233"/>
    </row>
    <row r="234" spans="15:15" x14ac:dyDescent="0.25">
      <c r="O234"/>
    </row>
    <row r="235" spans="15:15" x14ac:dyDescent="0.25">
      <c r="O235"/>
    </row>
    <row r="236" spans="15:15" x14ac:dyDescent="0.25">
      <c r="O236"/>
    </row>
    <row r="237" spans="15:15" x14ac:dyDescent="0.25">
      <c r="O237"/>
    </row>
    <row r="238" spans="15:15" x14ac:dyDescent="0.25">
      <c r="O238"/>
    </row>
    <row r="239" spans="15:15" x14ac:dyDescent="0.25">
      <c r="O239"/>
    </row>
    <row r="240" spans="15:15" x14ac:dyDescent="0.25">
      <c r="O240"/>
    </row>
    <row r="241" spans="15:15" x14ac:dyDescent="0.25">
      <c r="O241"/>
    </row>
    <row r="242" spans="15:15" x14ac:dyDescent="0.25">
      <c r="O242"/>
    </row>
    <row r="243" spans="15:15" x14ac:dyDescent="0.25">
      <c r="O243"/>
    </row>
    <row r="244" spans="15:15" x14ac:dyDescent="0.25">
      <c r="O244"/>
    </row>
    <row r="245" spans="15:15" x14ac:dyDescent="0.25">
      <c r="O245"/>
    </row>
    <row r="246" spans="15:15" x14ac:dyDescent="0.25">
      <c r="O246"/>
    </row>
    <row r="247" spans="15:15" x14ac:dyDescent="0.25">
      <c r="O247"/>
    </row>
    <row r="248" spans="15:15" x14ac:dyDescent="0.25">
      <c r="O248"/>
    </row>
    <row r="249" spans="15:15" x14ac:dyDescent="0.25">
      <c r="O249"/>
    </row>
    <row r="250" spans="15:15" x14ac:dyDescent="0.25">
      <c r="O250"/>
    </row>
    <row r="251" spans="15:15" x14ac:dyDescent="0.25">
      <c r="O251"/>
    </row>
    <row r="252" spans="15:15" x14ac:dyDescent="0.25">
      <c r="O252"/>
    </row>
    <row r="253" spans="15:15" x14ac:dyDescent="0.25">
      <c r="O253"/>
    </row>
    <row r="254" spans="15:15" x14ac:dyDescent="0.25">
      <c r="O254"/>
    </row>
    <row r="255" spans="15:15" x14ac:dyDescent="0.25">
      <c r="O255"/>
    </row>
    <row r="256" spans="15:15" x14ac:dyDescent="0.25">
      <c r="O256"/>
    </row>
    <row r="257" spans="15:15" x14ac:dyDescent="0.25">
      <c r="O257"/>
    </row>
    <row r="258" spans="15:15" x14ac:dyDescent="0.25">
      <c r="O258"/>
    </row>
    <row r="259" spans="15:15" x14ac:dyDescent="0.25">
      <c r="O259"/>
    </row>
    <row r="260" spans="15:15" x14ac:dyDescent="0.25">
      <c r="O260"/>
    </row>
    <row r="261" spans="15:15" x14ac:dyDescent="0.25">
      <c r="O261"/>
    </row>
    <row r="262" spans="15:15" x14ac:dyDescent="0.25">
      <c r="O262"/>
    </row>
    <row r="263" spans="15:15" x14ac:dyDescent="0.25">
      <c r="O263"/>
    </row>
    <row r="264" spans="15:15" x14ac:dyDescent="0.25">
      <c r="O264"/>
    </row>
    <row r="265" spans="15:15" x14ac:dyDescent="0.25">
      <c r="O265"/>
    </row>
    <row r="266" spans="15:15" x14ac:dyDescent="0.25">
      <c r="O266"/>
    </row>
    <row r="267" spans="15:15" x14ac:dyDescent="0.25">
      <c r="O267"/>
    </row>
    <row r="268" spans="15:15" x14ac:dyDescent="0.25">
      <c r="O268"/>
    </row>
    <row r="269" spans="15:15" x14ac:dyDescent="0.25">
      <c r="O269"/>
    </row>
    <row r="270" spans="15:15" x14ac:dyDescent="0.25">
      <c r="O270"/>
    </row>
    <row r="271" spans="15:15" x14ac:dyDescent="0.25">
      <c r="O271"/>
    </row>
    <row r="272" spans="15:15" x14ac:dyDescent="0.25">
      <c r="O272"/>
    </row>
    <row r="273" spans="15:15" x14ac:dyDescent="0.25">
      <c r="O273"/>
    </row>
    <row r="274" spans="15:15" x14ac:dyDescent="0.25">
      <c r="O274"/>
    </row>
    <row r="275" spans="15:15" x14ac:dyDescent="0.25">
      <c r="O275"/>
    </row>
    <row r="276" spans="15:15" x14ac:dyDescent="0.25">
      <c r="O276"/>
    </row>
    <row r="277" spans="15:15" x14ac:dyDescent="0.25">
      <c r="O277"/>
    </row>
    <row r="278" spans="15:15" x14ac:dyDescent="0.25">
      <c r="O278"/>
    </row>
    <row r="279" spans="15:15" x14ac:dyDescent="0.25">
      <c r="O279"/>
    </row>
    <row r="280" spans="15:15" x14ac:dyDescent="0.25">
      <c r="O280"/>
    </row>
    <row r="281" spans="15:15" x14ac:dyDescent="0.25">
      <c r="O281"/>
    </row>
    <row r="282" spans="15:15" x14ac:dyDescent="0.25">
      <c r="O282"/>
    </row>
    <row r="283" spans="15:15" x14ac:dyDescent="0.25">
      <c r="O283"/>
    </row>
    <row r="284" spans="15:15" x14ac:dyDescent="0.25">
      <c r="O284"/>
    </row>
    <row r="285" spans="15:15" x14ac:dyDescent="0.25">
      <c r="O285"/>
    </row>
    <row r="286" spans="15:15" x14ac:dyDescent="0.25">
      <c r="O286"/>
    </row>
    <row r="287" spans="15:15" x14ac:dyDescent="0.25">
      <c r="O287"/>
    </row>
    <row r="288" spans="15:15" x14ac:dyDescent="0.25">
      <c r="O288"/>
    </row>
    <row r="289" spans="15:15" x14ac:dyDescent="0.25">
      <c r="O289"/>
    </row>
    <row r="290" spans="15:15" x14ac:dyDescent="0.25">
      <c r="O290"/>
    </row>
    <row r="291" spans="15:15" x14ac:dyDescent="0.25">
      <c r="O291"/>
    </row>
    <row r="292" spans="15:15" x14ac:dyDescent="0.25">
      <c r="O292"/>
    </row>
    <row r="293" spans="15:15" x14ac:dyDescent="0.25">
      <c r="O293"/>
    </row>
    <row r="294" spans="15:15" x14ac:dyDescent="0.25">
      <c r="O294"/>
    </row>
    <row r="295" spans="15:15" x14ac:dyDescent="0.25">
      <c r="O295"/>
    </row>
    <row r="296" spans="15:15" x14ac:dyDescent="0.25">
      <c r="O296"/>
    </row>
    <row r="297" spans="15:15" x14ac:dyDescent="0.25">
      <c r="O297"/>
    </row>
    <row r="298" spans="15:15" x14ac:dyDescent="0.25">
      <c r="O298"/>
    </row>
    <row r="299" spans="15:15" x14ac:dyDescent="0.25">
      <c r="O299"/>
    </row>
    <row r="300" spans="15:15" x14ac:dyDescent="0.25">
      <c r="O300"/>
    </row>
    <row r="301" spans="15:15" x14ac:dyDescent="0.25">
      <c r="O301"/>
    </row>
    <row r="302" spans="15:15" x14ac:dyDescent="0.25">
      <c r="O302"/>
    </row>
    <row r="303" spans="15:15" x14ac:dyDescent="0.25">
      <c r="O303"/>
    </row>
    <row r="304" spans="15:15" x14ac:dyDescent="0.25">
      <c r="O304"/>
    </row>
    <row r="305" spans="15:15" x14ac:dyDescent="0.25">
      <c r="O305"/>
    </row>
    <row r="306" spans="15:15" x14ac:dyDescent="0.25">
      <c r="O306"/>
    </row>
    <row r="307" spans="15:15" x14ac:dyDescent="0.25">
      <c r="O307"/>
    </row>
    <row r="308" spans="15:15" x14ac:dyDescent="0.25">
      <c r="O308"/>
    </row>
    <row r="309" spans="15:15" x14ac:dyDescent="0.25">
      <c r="O309"/>
    </row>
    <row r="310" spans="15:15" x14ac:dyDescent="0.25">
      <c r="O310"/>
    </row>
    <row r="311" spans="15:15" x14ac:dyDescent="0.25">
      <c r="O311"/>
    </row>
    <row r="312" spans="15:15" x14ac:dyDescent="0.25">
      <c r="O312"/>
    </row>
    <row r="313" spans="15:15" x14ac:dyDescent="0.25">
      <c r="O313"/>
    </row>
    <row r="314" spans="15:15" x14ac:dyDescent="0.25">
      <c r="O314"/>
    </row>
    <row r="315" spans="15:15" x14ac:dyDescent="0.25">
      <c r="O315"/>
    </row>
    <row r="316" spans="15:15" x14ac:dyDescent="0.25">
      <c r="O316"/>
    </row>
    <row r="317" spans="15:15" x14ac:dyDescent="0.25">
      <c r="O317"/>
    </row>
    <row r="318" spans="15:15" x14ac:dyDescent="0.25">
      <c r="O318"/>
    </row>
    <row r="319" spans="15:15" x14ac:dyDescent="0.25">
      <c r="O319"/>
    </row>
    <row r="320" spans="15:15" x14ac:dyDescent="0.25">
      <c r="O320"/>
    </row>
    <row r="321" spans="15:15" x14ac:dyDescent="0.25">
      <c r="O321"/>
    </row>
    <row r="322" spans="15:15" x14ac:dyDescent="0.25">
      <c r="O322"/>
    </row>
    <row r="323" spans="15:15" x14ac:dyDescent="0.25">
      <c r="O323"/>
    </row>
    <row r="324" spans="15:15" x14ac:dyDescent="0.25">
      <c r="O324"/>
    </row>
    <row r="325" spans="15:15" x14ac:dyDescent="0.25">
      <c r="O325"/>
    </row>
    <row r="326" spans="15:15" x14ac:dyDescent="0.25">
      <c r="O326"/>
    </row>
    <row r="327" spans="15:15" x14ac:dyDescent="0.25">
      <c r="O327"/>
    </row>
    <row r="328" spans="15:15" x14ac:dyDescent="0.25">
      <c r="O328"/>
    </row>
    <row r="329" spans="15:15" x14ac:dyDescent="0.25">
      <c r="O329"/>
    </row>
    <row r="330" spans="15:15" x14ac:dyDescent="0.25">
      <c r="O330"/>
    </row>
    <row r="331" spans="15:15" x14ac:dyDescent="0.25">
      <c r="O331"/>
    </row>
    <row r="332" spans="15:15" x14ac:dyDescent="0.25">
      <c r="O332"/>
    </row>
    <row r="333" spans="15:15" x14ac:dyDescent="0.25">
      <c r="O333"/>
    </row>
    <row r="334" spans="15:15" x14ac:dyDescent="0.25">
      <c r="O334"/>
    </row>
    <row r="335" spans="15:15" x14ac:dyDescent="0.25">
      <c r="O335"/>
    </row>
    <row r="336" spans="15:15" x14ac:dyDescent="0.25">
      <c r="O336"/>
    </row>
    <row r="337" spans="15:15" x14ac:dyDescent="0.25">
      <c r="O337"/>
    </row>
    <row r="338" spans="15:15" x14ac:dyDescent="0.25">
      <c r="O338"/>
    </row>
    <row r="339" spans="15:15" x14ac:dyDescent="0.25">
      <c r="O339"/>
    </row>
    <row r="340" spans="15:15" x14ac:dyDescent="0.25">
      <c r="O340"/>
    </row>
    <row r="341" spans="15:15" x14ac:dyDescent="0.25">
      <c r="O341"/>
    </row>
    <row r="342" spans="15:15" x14ac:dyDescent="0.25">
      <c r="O342"/>
    </row>
    <row r="343" spans="15:15" x14ac:dyDescent="0.25">
      <c r="O343"/>
    </row>
    <row r="344" spans="15:15" x14ac:dyDescent="0.25">
      <c r="O344"/>
    </row>
    <row r="345" spans="15:15" x14ac:dyDescent="0.25">
      <c r="O345"/>
    </row>
    <row r="346" spans="15:15" x14ac:dyDescent="0.25">
      <c r="O346"/>
    </row>
    <row r="347" spans="15:15" x14ac:dyDescent="0.25">
      <c r="O347"/>
    </row>
    <row r="348" spans="15:15" x14ac:dyDescent="0.25">
      <c r="O348"/>
    </row>
    <row r="349" spans="15:15" x14ac:dyDescent="0.25">
      <c r="O349"/>
    </row>
    <row r="350" spans="15:15" x14ac:dyDescent="0.25">
      <c r="O350"/>
    </row>
    <row r="351" spans="15:15" x14ac:dyDescent="0.25">
      <c r="O351"/>
    </row>
    <row r="352" spans="15:15" x14ac:dyDescent="0.25">
      <c r="O352"/>
    </row>
    <row r="353" spans="15:15" x14ac:dyDescent="0.25">
      <c r="O353"/>
    </row>
    <row r="354" spans="15:15" x14ac:dyDescent="0.25">
      <c r="O354"/>
    </row>
    <row r="355" spans="15:15" x14ac:dyDescent="0.25">
      <c r="O355"/>
    </row>
    <row r="356" spans="15:15" x14ac:dyDescent="0.25">
      <c r="O356"/>
    </row>
    <row r="357" spans="15:15" x14ac:dyDescent="0.25">
      <c r="O357"/>
    </row>
    <row r="358" spans="15:15" x14ac:dyDescent="0.25">
      <c r="O358"/>
    </row>
    <row r="359" spans="15:15" x14ac:dyDescent="0.25">
      <c r="O359"/>
    </row>
    <row r="360" spans="15:15" x14ac:dyDescent="0.25">
      <c r="O360"/>
    </row>
    <row r="361" spans="15:15" x14ac:dyDescent="0.25">
      <c r="O361"/>
    </row>
    <row r="362" spans="15:15" x14ac:dyDescent="0.25">
      <c r="O362"/>
    </row>
    <row r="363" spans="15:15" x14ac:dyDescent="0.25">
      <c r="O363"/>
    </row>
    <row r="364" spans="15:15" x14ac:dyDescent="0.25">
      <c r="O364"/>
    </row>
    <row r="365" spans="15:15" x14ac:dyDescent="0.25">
      <c r="O365"/>
    </row>
    <row r="366" spans="15:15" x14ac:dyDescent="0.25">
      <c r="O366"/>
    </row>
    <row r="367" spans="15:15" x14ac:dyDescent="0.25">
      <c r="O367"/>
    </row>
    <row r="368" spans="15:15" x14ac:dyDescent="0.25">
      <c r="O368"/>
    </row>
    <row r="369" spans="15:15" x14ac:dyDescent="0.25">
      <c r="O369"/>
    </row>
    <row r="370" spans="15:15" x14ac:dyDescent="0.25">
      <c r="O370"/>
    </row>
    <row r="371" spans="15:15" x14ac:dyDescent="0.25">
      <c r="O371"/>
    </row>
    <row r="372" spans="15:15" x14ac:dyDescent="0.25">
      <c r="O372"/>
    </row>
    <row r="373" spans="15:15" x14ac:dyDescent="0.25">
      <c r="O373"/>
    </row>
    <row r="374" spans="15:15" x14ac:dyDescent="0.25">
      <c r="O374"/>
    </row>
    <row r="375" spans="15:15" x14ac:dyDescent="0.25">
      <c r="O375"/>
    </row>
    <row r="376" spans="15:15" x14ac:dyDescent="0.25">
      <c r="O376"/>
    </row>
    <row r="377" spans="15:15" x14ac:dyDescent="0.25">
      <c r="O377"/>
    </row>
    <row r="378" spans="15:15" x14ac:dyDescent="0.25">
      <c r="O378"/>
    </row>
    <row r="379" spans="15:15" x14ac:dyDescent="0.25">
      <c r="O379"/>
    </row>
    <row r="380" spans="15:15" x14ac:dyDescent="0.25">
      <c r="O380"/>
    </row>
    <row r="381" spans="15:15" x14ac:dyDescent="0.25">
      <c r="O381"/>
    </row>
    <row r="382" spans="15:15" x14ac:dyDescent="0.25">
      <c r="O382"/>
    </row>
    <row r="383" spans="15:15" x14ac:dyDescent="0.25">
      <c r="O383"/>
    </row>
    <row r="384" spans="15:15" x14ac:dyDescent="0.25">
      <c r="O384"/>
    </row>
    <row r="385" spans="15:15" x14ac:dyDescent="0.25">
      <c r="O385"/>
    </row>
    <row r="386" spans="15:15" x14ac:dyDescent="0.25">
      <c r="O386"/>
    </row>
    <row r="387" spans="15:15" x14ac:dyDescent="0.25">
      <c r="O387"/>
    </row>
    <row r="388" spans="15:15" x14ac:dyDescent="0.25">
      <c r="O388"/>
    </row>
    <row r="389" spans="15:15" x14ac:dyDescent="0.25">
      <c r="O389"/>
    </row>
    <row r="390" spans="15:15" x14ac:dyDescent="0.25">
      <c r="O390"/>
    </row>
    <row r="391" spans="15:15" x14ac:dyDescent="0.25">
      <c r="O391"/>
    </row>
    <row r="392" spans="15:15" x14ac:dyDescent="0.25">
      <c r="O392"/>
    </row>
    <row r="393" spans="15:15" x14ac:dyDescent="0.25">
      <c r="O393"/>
    </row>
    <row r="394" spans="15:15" x14ac:dyDescent="0.25">
      <c r="O394"/>
    </row>
    <row r="395" spans="15:15" x14ac:dyDescent="0.25">
      <c r="O395"/>
    </row>
    <row r="396" spans="15:15" x14ac:dyDescent="0.25">
      <c r="O396"/>
    </row>
    <row r="397" spans="15:15" x14ac:dyDescent="0.25">
      <c r="O397"/>
    </row>
    <row r="398" spans="15:15" x14ac:dyDescent="0.25">
      <c r="O398"/>
    </row>
    <row r="399" spans="15:15" x14ac:dyDescent="0.25">
      <c r="O399"/>
    </row>
    <row r="400" spans="15:15" x14ac:dyDescent="0.25">
      <c r="O400"/>
    </row>
    <row r="401" spans="15:15" x14ac:dyDescent="0.25">
      <c r="O401"/>
    </row>
    <row r="402" spans="15:15" x14ac:dyDescent="0.25">
      <c r="O402"/>
    </row>
    <row r="403" spans="15:15" x14ac:dyDescent="0.25">
      <c r="O403"/>
    </row>
    <row r="404" spans="15:15" x14ac:dyDescent="0.25">
      <c r="O404"/>
    </row>
    <row r="405" spans="15:15" x14ac:dyDescent="0.25">
      <c r="O405"/>
    </row>
    <row r="406" spans="15:15" x14ac:dyDescent="0.25">
      <c r="O406"/>
    </row>
    <row r="407" spans="15:15" x14ac:dyDescent="0.25">
      <c r="O407"/>
    </row>
    <row r="408" spans="15:15" x14ac:dyDescent="0.25">
      <c r="O408"/>
    </row>
    <row r="409" spans="15:15" x14ac:dyDescent="0.25">
      <c r="O409"/>
    </row>
    <row r="410" spans="15:15" x14ac:dyDescent="0.25">
      <c r="O410"/>
    </row>
    <row r="411" spans="15:15" x14ac:dyDescent="0.25">
      <c r="O411"/>
    </row>
    <row r="412" spans="15:15" x14ac:dyDescent="0.25">
      <c r="O412"/>
    </row>
    <row r="413" spans="15:15" x14ac:dyDescent="0.25">
      <c r="O413"/>
    </row>
    <row r="414" spans="15:15" x14ac:dyDescent="0.25">
      <c r="O414"/>
    </row>
    <row r="415" spans="15:15" x14ac:dyDescent="0.25">
      <c r="O415"/>
    </row>
    <row r="416" spans="15:15" x14ac:dyDescent="0.25">
      <c r="O416"/>
    </row>
    <row r="417" spans="15:15" x14ac:dyDescent="0.25">
      <c r="O417"/>
    </row>
    <row r="418" spans="15:15" x14ac:dyDescent="0.25">
      <c r="O418"/>
    </row>
    <row r="419" spans="15:15" x14ac:dyDescent="0.25">
      <c r="O419"/>
    </row>
    <row r="420" spans="15:15" x14ac:dyDescent="0.25">
      <c r="O420"/>
    </row>
    <row r="421" spans="15:15" x14ac:dyDescent="0.25">
      <c r="O421"/>
    </row>
    <row r="422" spans="15:15" x14ac:dyDescent="0.25">
      <c r="O422"/>
    </row>
    <row r="423" spans="15:15" x14ac:dyDescent="0.25">
      <c r="O423"/>
    </row>
    <row r="424" spans="15:15" x14ac:dyDescent="0.25">
      <c r="O424"/>
    </row>
    <row r="425" spans="15:15" x14ac:dyDescent="0.25">
      <c r="O425"/>
    </row>
    <row r="426" spans="15:15" x14ac:dyDescent="0.25">
      <c r="O426"/>
    </row>
    <row r="427" spans="15:15" x14ac:dyDescent="0.25">
      <c r="O427"/>
    </row>
    <row r="428" spans="15:15" x14ac:dyDescent="0.25">
      <c r="O428"/>
    </row>
    <row r="429" spans="15:15" x14ac:dyDescent="0.25">
      <c r="O429"/>
    </row>
    <row r="430" spans="15:15" x14ac:dyDescent="0.25">
      <c r="O430"/>
    </row>
    <row r="431" spans="15:15" x14ac:dyDescent="0.25">
      <c r="O431"/>
    </row>
    <row r="432" spans="15:15" x14ac:dyDescent="0.25">
      <c r="O432"/>
    </row>
    <row r="433" spans="15:15" x14ac:dyDescent="0.25">
      <c r="O433"/>
    </row>
    <row r="434" spans="15:15" x14ac:dyDescent="0.25">
      <c r="O434"/>
    </row>
    <row r="435" spans="15:15" x14ac:dyDescent="0.25">
      <c r="O435"/>
    </row>
    <row r="436" spans="15:15" x14ac:dyDescent="0.25">
      <c r="O436"/>
    </row>
    <row r="437" spans="15:15" x14ac:dyDescent="0.25">
      <c r="O437"/>
    </row>
    <row r="438" spans="15:15" x14ac:dyDescent="0.25">
      <c r="O438"/>
    </row>
    <row r="439" spans="15:15" x14ac:dyDescent="0.25">
      <c r="O439"/>
    </row>
    <row r="440" spans="15:15" x14ac:dyDescent="0.25">
      <c r="O440"/>
    </row>
    <row r="441" spans="15:15" x14ac:dyDescent="0.25">
      <c r="O441"/>
    </row>
    <row r="442" spans="15:15" x14ac:dyDescent="0.25">
      <c r="O442"/>
    </row>
    <row r="443" spans="15:15" x14ac:dyDescent="0.25">
      <c r="O443"/>
    </row>
  </sheetData>
  <phoneticPr fontId="5" type="noConversion"/>
  <hyperlinks>
    <hyperlink ref="C6" r:id="rId1" display="https://www.agromillora.com/quality-control-laboratory/?msclkid=aeef2cc6bb5111ec8abb28f0fc69fde3" xr:uid="{9F53A939-B9F4-418C-8D2C-9233D9FE9CAD}"/>
  </hyperlink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Must enter Yes or No" xr:uid="{BF9BD20D-7774-40DF-BB2A-2D2B9B523833}">
          <x14:formula1>
            <xm:f>'Pathogen list'!$C$2:$C$4</xm:f>
          </x14:formula1>
          <xm:sqref>K8:K150</xm:sqref>
        </x14:dataValidation>
        <x14:dataValidation type="list" allowBlank="1" showInputMessage="1" showErrorMessage="1" xr:uid="{BD8F9C9D-936F-4365-914F-D85F714BB378}">
          <x14:formula1>
            <xm:f>'Pathogen list'!$A$4:$A$30</xm:f>
          </x14:formula1>
          <xm:sqref>D7:E7</xm:sqref>
        </x14:dataValidation>
        <x14:dataValidation type="list" allowBlank="1" showInputMessage="1" showErrorMessage="1" xr:uid="{887BE14E-A702-4019-9E3E-9B7B2E9B4427}">
          <x14:formula1>
            <xm:f>'Pathogen list'!$B$6:$B$27</xm:f>
          </x14:formula1>
          <xm:sqref>N151:V443 V28:V150</xm:sqref>
        </x14:dataValidation>
        <x14:dataValidation type="list" allowBlank="1" showInputMessage="1" xr:uid="{9FAF216C-40EE-4B0C-B1EB-6F649365EA95}">
          <x14:formula1>
            <xm:f>'Pathogen list'!$B$1:$B$67</xm:f>
          </x14:formula1>
          <xm:sqref>L8:U150</xm:sqref>
        </x14:dataValidation>
        <x14:dataValidation type="list" allowBlank="1" showInputMessage="1" xr:uid="{0F9A8EEF-C8AA-4947-95B7-F95BF16D004E}">
          <x14:formula1>
            <xm:f>'Pathogen list'!$A:$A</xm:f>
          </x14:formula1>
          <xm:sqref>D8:D150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7532-A805-49FC-A8CE-B8E412359746}">
  <dimension ref="A1:H62"/>
  <sheetViews>
    <sheetView zoomScale="80" zoomScaleNormal="80" workbookViewId="0">
      <selection activeCell="D59" sqref="D59"/>
    </sheetView>
  </sheetViews>
  <sheetFormatPr defaultRowHeight="15" x14ac:dyDescent="0.25"/>
  <cols>
    <col min="1" max="1" width="32.42578125" customWidth="1"/>
    <col min="2" max="2" width="46.7109375" customWidth="1"/>
    <col min="3" max="3" width="20.7109375" customWidth="1"/>
    <col min="4" max="4" width="47.7109375" customWidth="1"/>
    <col min="5" max="5" width="27" customWidth="1"/>
    <col min="8" max="8" width="28.28515625" customWidth="1"/>
  </cols>
  <sheetData>
    <row r="1" spans="1:8" ht="15.75" thickBot="1" x14ac:dyDescent="0.3">
      <c r="A1" t="s">
        <v>32</v>
      </c>
      <c r="B1" t="s">
        <v>33</v>
      </c>
      <c r="C1" s="2" t="s">
        <v>34</v>
      </c>
      <c r="D1" s="9" t="s">
        <v>35</v>
      </c>
      <c r="E1" s="13" t="s">
        <v>36</v>
      </c>
      <c r="H1" s="5" t="s">
        <v>37</v>
      </c>
    </row>
    <row r="2" spans="1:8" x14ac:dyDescent="0.25">
      <c r="A2" s="3"/>
      <c r="B2" s="7"/>
    </row>
    <row r="3" spans="1:8" x14ac:dyDescent="0.25">
      <c r="A3" s="7" t="s">
        <v>38</v>
      </c>
      <c r="B3" s="7" t="s">
        <v>39</v>
      </c>
      <c r="C3" t="s">
        <v>25</v>
      </c>
      <c r="D3" s="11" t="s">
        <v>40</v>
      </c>
      <c r="E3" s="11"/>
      <c r="H3" s="5" t="s">
        <v>41</v>
      </c>
    </row>
    <row r="4" spans="1:8" x14ac:dyDescent="0.25">
      <c r="A4" s="7" t="s">
        <v>42</v>
      </c>
      <c r="B4" s="11" t="s">
        <v>43</v>
      </c>
      <c r="C4" t="s">
        <v>26</v>
      </c>
      <c r="D4" s="12" t="s">
        <v>44</v>
      </c>
      <c r="E4" s="12" t="s">
        <v>45</v>
      </c>
      <c r="H4" s="16" t="s">
        <v>46</v>
      </c>
    </row>
    <row r="5" spans="1:8" x14ac:dyDescent="0.25">
      <c r="A5" s="7" t="s">
        <v>47</v>
      </c>
      <c r="B5" s="7" t="s">
        <v>48</v>
      </c>
      <c r="D5" s="11" t="s">
        <v>49</v>
      </c>
      <c r="E5" s="11"/>
      <c r="H5" s="16" t="s">
        <v>50</v>
      </c>
    </row>
    <row r="6" spans="1:8" x14ac:dyDescent="0.25">
      <c r="A6" s="7" t="s">
        <v>51</v>
      </c>
      <c r="B6" s="7" t="s">
        <v>52</v>
      </c>
      <c r="D6" s="12" t="s">
        <v>53</v>
      </c>
      <c r="E6" s="12"/>
      <c r="H6" s="17" t="s">
        <v>54</v>
      </c>
    </row>
    <row r="7" spans="1:8" x14ac:dyDescent="0.25">
      <c r="A7" s="7" t="s">
        <v>55</v>
      </c>
      <c r="B7" t="s">
        <v>162</v>
      </c>
      <c r="D7" s="11" t="s">
        <v>57</v>
      </c>
      <c r="E7" s="11"/>
    </row>
    <row r="8" spans="1:8" x14ac:dyDescent="0.25">
      <c r="A8" s="7" t="s">
        <v>58</v>
      </c>
      <c r="B8" s="8" t="s">
        <v>56</v>
      </c>
      <c r="D8" s="12" t="s">
        <v>60</v>
      </c>
      <c r="E8" s="12"/>
      <c r="H8" s="18" t="s">
        <v>61</v>
      </c>
    </row>
    <row r="9" spans="1:8" x14ac:dyDescent="0.25">
      <c r="A9" s="7" t="s">
        <v>62</v>
      </c>
      <c r="B9" s="7" t="s">
        <v>59</v>
      </c>
      <c r="D9" t="s">
        <v>64</v>
      </c>
      <c r="E9" s="11"/>
      <c r="H9" s="16" t="s">
        <v>65</v>
      </c>
    </row>
    <row r="10" spans="1:8" x14ac:dyDescent="0.25">
      <c r="A10" s="7" t="s">
        <v>66</v>
      </c>
      <c r="B10" s="7" t="s">
        <v>63</v>
      </c>
      <c r="D10" s="12" t="s">
        <v>68</v>
      </c>
      <c r="E10" s="12"/>
      <c r="H10" s="16"/>
    </row>
    <row r="11" spans="1:8" x14ac:dyDescent="0.25">
      <c r="A11" s="7" t="s">
        <v>69</v>
      </c>
      <c r="B11" s="7" t="s">
        <v>163</v>
      </c>
      <c r="D11" s="11"/>
      <c r="E11" s="11"/>
      <c r="H11" s="18" t="s">
        <v>71</v>
      </c>
    </row>
    <row r="12" spans="1:8" x14ac:dyDescent="0.25">
      <c r="A12" s="7" t="s">
        <v>72</v>
      </c>
      <c r="B12" t="s">
        <v>70</v>
      </c>
      <c r="H12" s="16" t="s">
        <v>74</v>
      </c>
    </row>
    <row r="13" spans="1:8" x14ac:dyDescent="0.25">
      <c r="A13" s="7" t="s">
        <v>75</v>
      </c>
      <c r="B13" s="7" t="s">
        <v>67</v>
      </c>
      <c r="H13" s="16" t="s">
        <v>77</v>
      </c>
    </row>
    <row r="14" spans="1:8" x14ac:dyDescent="0.25">
      <c r="A14" s="7" t="s">
        <v>78</v>
      </c>
      <c r="B14" t="s">
        <v>164</v>
      </c>
    </row>
    <row r="15" spans="1:8" x14ac:dyDescent="0.25">
      <c r="A15" s="7" t="s">
        <v>80</v>
      </c>
      <c r="B15" s="7" t="s">
        <v>73</v>
      </c>
      <c r="H15" s="5" t="s">
        <v>82</v>
      </c>
    </row>
    <row r="16" spans="1:8" x14ac:dyDescent="0.25">
      <c r="A16" s="7" t="s">
        <v>83</v>
      </c>
      <c r="B16" s="7" t="s">
        <v>76</v>
      </c>
      <c r="H16" s="16" t="s">
        <v>85</v>
      </c>
    </row>
    <row r="17" spans="1:8" x14ac:dyDescent="0.25">
      <c r="A17" s="7" t="s">
        <v>86</v>
      </c>
      <c r="B17" s="7" t="s">
        <v>79</v>
      </c>
      <c r="H17" s="16" t="s">
        <v>88</v>
      </c>
    </row>
    <row r="18" spans="1:8" x14ac:dyDescent="0.25">
      <c r="A18" s="7" t="s">
        <v>89</v>
      </c>
      <c r="B18" s="7" t="s">
        <v>81</v>
      </c>
      <c r="H18" s="16" t="s">
        <v>91</v>
      </c>
    </row>
    <row r="19" spans="1:8" x14ac:dyDescent="0.25">
      <c r="A19" s="7" t="s">
        <v>92</v>
      </c>
      <c r="B19" s="7" t="s">
        <v>84</v>
      </c>
    </row>
    <row r="20" spans="1:8" x14ac:dyDescent="0.25">
      <c r="A20" s="7" t="s">
        <v>24</v>
      </c>
      <c r="B20" s="7" t="s">
        <v>87</v>
      </c>
      <c r="H20" s="18" t="s">
        <v>95</v>
      </c>
    </row>
    <row r="21" spans="1:8" x14ac:dyDescent="0.25">
      <c r="A21" s="7" t="s">
        <v>96</v>
      </c>
      <c r="B21" s="7" t="s">
        <v>90</v>
      </c>
      <c r="H21" t="s">
        <v>98</v>
      </c>
    </row>
    <row r="22" spans="1:8" x14ac:dyDescent="0.25">
      <c r="A22" s="7" t="s">
        <v>99</v>
      </c>
      <c r="B22" t="s">
        <v>93</v>
      </c>
      <c r="H22" t="s">
        <v>100</v>
      </c>
    </row>
    <row r="23" spans="1:8" x14ac:dyDescent="0.25">
      <c r="A23" s="7" t="s">
        <v>30</v>
      </c>
      <c r="B23" s="8" t="s">
        <v>94</v>
      </c>
      <c r="H23" t="s">
        <v>102</v>
      </c>
    </row>
    <row r="24" spans="1:8" x14ac:dyDescent="0.25">
      <c r="A24" s="7" t="s">
        <v>103</v>
      </c>
      <c r="B24" s="7" t="s">
        <v>97</v>
      </c>
      <c r="H24" t="s">
        <v>104</v>
      </c>
    </row>
    <row r="25" spans="1:8" x14ac:dyDescent="0.25">
      <c r="A25" s="7" t="s">
        <v>105</v>
      </c>
      <c r="B25" s="7" t="s">
        <v>27</v>
      </c>
      <c r="H25" t="s">
        <v>107</v>
      </c>
    </row>
    <row r="26" spans="1:8" x14ac:dyDescent="0.25">
      <c r="A26" s="7" t="s">
        <v>108</v>
      </c>
      <c r="B26" s="7" t="s">
        <v>101</v>
      </c>
      <c r="H26" t="s">
        <v>110</v>
      </c>
    </row>
    <row r="27" spans="1:8" x14ac:dyDescent="0.25">
      <c r="A27" s="7" t="s">
        <v>111</v>
      </c>
      <c r="B27" s="8" t="s">
        <v>28</v>
      </c>
      <c r="H27" t="s">
        <v>112</v>
      </c>
    </row>
    <row r="28" spans="1:8" x14ac:dyDescent="0.25">
      <c r="A28" s="7" t="s">
        <v>113</v>
      </c>
      <c r="B28" s="8" t="s">
        <v>106</v>
      </c>
      <c r="H28" t="s">
        <v>115</v>
      </c>
    </row>
    <row r="29" spans="1:8" x14ac:dyDescent="0.25">
      <c r="A29" s="7" t="s">
        <v>116</v>
      </c>
      <c r="B29" s="7" t="s">
        <v>109</v>
      </c>
      <c r="H29" t="s">
        <v>118</v>
      </c>
    </row>
    <row r="30" spans="1:8" x14ac:dyDescent="0.25">
      <c r="A30" s="7" t="s">
        <v>119</v>
      </c>
      <c r="B30" s="7" t="s">
        <v>29</v>
      </c>
      <c r="H30" t="s">
        <v>121</v>
      </c>
    </row>
    <row r="31" spans="1:8" x14ac:dyDescent="0.25">
      <c r="A31" s="3"/>
      <c r="B31" s="7" t="s">
        <v>114</v>
      </c>
      <c r="H31" t="s">
        <v>123</v>
      </c>
    </row>
    <row r="32" spans="1:8" x14ac:dyDescent="0.25">
      <c r="A32" s="3"/>
      <c r="B32" s="11" t="s">
        <v>117</v>
      </c>
      <c r="H32" t="s">
        <v>125</v>
      </c>
    </row>
    <row r="33" spans="1:8" x14ac:dyDescent="0.25">
      <c r="A33" s="3"/>
      <c r="B33" s="12" t="s">
        <v>120</v>
      </c>
      <c r="H33" t="s">
        <v>127</v>
      </c>
    </row>
    <row r="34" spans="1:8" x14ac:dyDescent="0.25">
      <c r="A34" s="3"/>
      <c r="B34" s="8" t="s">
        <v>122</v>
      </c>
    </row>
    <row r="35" spans="1:8" x14ac:dyDescent="0.25">
      <c r="A35" s="3"/>
      <c r="B35" s="7" t="s">
        <v>124</v>
      </c>
      <c r="H35" s="5" t="s">
        <v>160</v>
      </c>
    </row>
    <row r="36" spans="1:8" x14ac:dyDescent="0.25">
      <c r="A36" s="3"/>
      <c r="B36" s="7" t="s">
        <v>126</v>
      </c>
      <c r="H36" t="s">
        <v>161</v>
      </c>
    </row>
    <row r="37" spans="1:8" x14ac:dyDescent="0.25">
      <c r="A37" s="3"/>
      <c r="B37" s="7" t="s">
        <v>128</v>
      </c>
      <c r="H37" t="s">
        <v>208</v>
      </c>
    </row>
    <row r="38" spans="1:8" x14ac:dyDescent="0.25">
      <c r="A38" s="3"/>
      <c r="B38" s="7" t="s">
        <v>129</v>
      </c>
      <c r="H38" t="s">
        <v>203</v>
      </c>
    </row>
    <row r="39" spans="1:8" x14ac:dyDescent="0.25">
      <c r="A39" s="3"/>
      <c r="B39" t="s">
        <v>130</v>
      </c>
      <c r="H39" t="s">
        <v>204</v>
      </c>
    </row>
    <row r="40" spans="1:8" x14ac:dyDescent="0.25">
      <c r="A40" s="3"/>
      <c r="B40" s="8" t="s">
        <v>131</v>
      </c>
      <c r="H40" t="s">
        <v>205</v>
      </c>
    </row>
    <row r="41" spans="1:8" x14ac:dyDescent="0.25">
      <c r="A41" s="3"/>
      <c r="B41" s="7" t="s">
        <v>132</v>
      </c>
      <c r="H41" t="s">
        <v>206</v>
      </c>
    </row>
    <row r="42" spans="1:8" x14ac:dyDescent="0.25">
      <c r="A42" s="3"/>
      <c r="B42" s="7" t="s">
        <v>133</v>
      </c>
      <c r="H42" t="s">
        <v>207</v>
      </c>
    </row>
    <row r="43" spans="1:8" x14ac:dyDescent="0.25">
      <c r="A43" s="3"/>
      <c r="B43" s="7" t="s">
        <v>134</v>
      </c>
      <c r="H43" s="5" t="s">
        <v>150</v>
      </c>
    </row>
    <row r="44" spans="1:8" x14ac:dyDescent="0.25">
      <c r="A44" s="3"/>
      <c r="B44" s="7" t="s">
        <v>135</v>
      </c>
      <c r="H44" t="s">
        <v>201</v>
      </c>
    </row>
    <row r="45" spans="1:8" x14ac:dyDescent="0.25">
      <c r="A45" s="3"/>
      <c r="B45" s="7" t="s">
        <v>136</v>
      </c>
      <c r="H45" t="s">
        <v>202</v>
      </c>
    </row>
    <row r="46" spans="1:8" x14ac:dyDescent="0.25">
      <c r="A46" s="3"/>
      <c r="B46" t="s">
        <v>137</v>
      </c>
      <c r="H46" t="s">
        <v>203</v>
      </c>
    </row>
    <row r="47" spans="1:8" x14ac:dyDescent="0.25">
      <c r="A47" s="3"/>
      <c r="B47" t="s">
        <v>138</v>
      </c>
    </row>
    <row r="48" spans="1:8" x14ac:dyDescent="0.25">
      <c r="A48" s="3"/>
      <c r="B48" t="s">
        <v>31</v>
      </c>
    </row>
    <row r="49" spans="1:2" x14ac:dyDescent="0.25">
      <c r="A49" s="3"/>
      <c r="B49" s="7"/>
    </row>
    <row r="50" spans="1:2" x14ac:dyDescent="0.25">
      <c r="A50" s="3"/>
      <c r="B50" s="14" t="s">
        <v>35</v>
      </c>
    </row>
    <row r="51" spans="1:2" x14ac:dyDescent="0.25">
      <c r="A51" s="3"/>
      <c r="B51" s="7"/>
    </row>
    <row r="52" spans="1:2" x14ac:dyDescent="0.25">
      <c r="A52" s="3"/>
      <c r="B52" s="7" t="s">
        <v>40</v>
      </c>
    </row>
    <row r="53" spans="1:2" x14ac:dyDescent="0.25">
      <c r="A53" s="3"/>
      <c r="B53" s="7" t="s">
        <v>44</v>
      </c>
    </row>
    <row r="54" spans="1:2" x14ac:dyDescent="0.25">
      <c r="B54" s="7" t="s">
        <v>49</v>
      </c>
    </row>
    <row r="55" spans="1:2" x14ac:dyDescent="0.25">
      <c r="B55" s="7" t="s">
        <v>53</v>
      </c>
    </row>
    <row r="56" spans="1:2" x14ac:dyDescent="0.25">
      <c r="B56" s="7" t="s">
        <v>57</v>
      </c>
    </row>
    <row r="57" spans="1:2" x14ac:dyDescent="0.25">
      <c r="B57" t="s">
        <v>60</v>
      </c>
    </row>
    <row r="58" spans="1:2" x14ac:dyDescent="0.25">
      <c r="B58" t="s">
        <v>64</v>
      </c>
    </row>
    <row r="59" spans="1:2" x14ac:dyDescent="0.25">
      <c r="B59" t="s">
        <v>68</v>
      </c>
    </row>
    <row r="60" spans="1:2" x14ac:dyDescent="0.25">
      <c r="B60" t="s">
        <v>161</v>
      </c>
    </row>
    <row r="61" spans="1:2" x14ac:dyDescent="0.25">
      <c r="B61" t="s">
        <v>201</v>
      </c>
    </row>
    <row r="62" spans="1:2" x14ac:dyDescent="0.25">
      <c r="B62" t="s">
        <v>202</v>
      </c>
    </row>
  </sheetData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A2DA9-2C4C-47C5-962C-F079B66434B7}">
  <dimension ref="A1:AJ46"/>
  <sheetViews>
    <sheetView zoomScale="60" zoomScaleNormal="60" workbookViewId="0">
      <selection activeCell="W12" sqref="W12"/>
    </sheetView>
  </sheetViews>
  <sheetFormatPr defaultRowHeight="15" x14ac:dyDescent="0.25"/>
  <cols>
    <col min="1" max="1" width="27.5703125" customWidth="1"/>
    <col min="2" max="2" width="19.42578125" customWidth="1"/>
    <col min="3" max="3" width="19.7109375" customWidth="1"/>
    <col min="4" max="4" width="25" customWidth="1"/>
    <col min="5" max="5" width="17.7109375" customWidth="1"/>
    <col min="6" max="6" width="18.28515625" customWidth="1"/>
    <col min="7" max="7" width="19.42578125" customWidth="1"/>
    <col min="8" max="8" width="27.7109375" customWidth="1"/>
    <col min="9" max="9" width="26" customWidth="1"/>
    <col min="10" max="10" width="19.7109375" customWidth="1"/>
    <col min="11" max="11" width="15.85546875" customWidth="1"/>
    <col min="12" max="12" width="21" customWidth="1"/>
    <col min="13" max="13" width="17.140625" customWidth="1"/>
    <col min="14" max="14" width="18.28515625" customWidth="1"/>
    <col min="15" max="15" width="17.140625" customWidth="1"/>
    <col min="16" max="16" width="17.28515625" customWidth="1"/>
    <col min="17" max="17" width="14.85546875" customWidth="1"/>
    <col min="18" max="18" width="28.140625" customWidth="1"/>
    <col min="19" max="19" width="17.42578125" customWidth="1"/>
    <col min="20" max="20" width="17.85546875" customWidth="1"/>
  </cols>
  <sheetData>
    <row r="1" spans="1:20" x14ac:dyDescent="0.25">
      <c r="A1" s="47" t="s">
        <v>139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9"/>
      <c r="O1" s="46" t="s">
        <v>140</v>
      </c>
      <c r="P1" s="46"/>
      <c r="Q1" s="46"/>
      <c r="R1" s="46"/>
      <c r="S1" s="46"/>
      <c r="T1" s="46"/>
    </row>
    <row r="2" spans="1:20" x14ac:dyDescent="0.25">
      <c r="A2" s="15" t="s">
        <v>141</v>
      </c>
      <c r="B2" s="15" t="s">
        <v>142</v>
      </c>
      <c r="C2" s="15" t="s">
        <v>143</v>
      </c>
      <c r="D2" s="15" t="s">
        <v>144</v>
      </c>
      <c r="E2" s="15" t="s">
        <v>145</v>
      </c>
      <c r="F2" s="15" t="s">
        <v>146</v>
      </c>
      <c r="G2" s="15" t="s">
        <v>95</v>
      </c>
      <c r="H2" s="15" t="s">
        <v>147</v>
      </c>
      <c r="I2" s="15" t="s">
        <v>148</v>
      </c>
      <c r="J2" s="15" t="s">
        <v>149</v>
      </c>
      <c r="K2" s="15" t="s">
        <v>71</v>
      </c>
      <c r="L2" s="15" t="s">
        <v>82</v>
      </c>
      <c r="M2" s="15" t="s">
        <v>150</v>
      </c>
      <c r="N2" s="15" t="s">
        <v>154</v>
      </c>
      <c r="O2" s="15" t="s">
        <v>151</v>
      </c>
      <c r="P2" s="15" t="s">
        <v>61</v>
      </c>
      <c r="Q2" s="15" t="s">
        <v>152</v>
      </c>
      <c r="R2" s="15" t="s">
        <v>153</v>
      </c>
      <c r="S2" s="15" t="s">
        <v>155</v>
      </c>
      <c r="T2" s="15" t="s">
        <v>156</v>
      </c>
    </row>
    <row r="3" spans="1:20" x14ac:dyDescent="0.25">
      <c r="A3" t="s">
        <v>165</v>
      </c>
      <c r="B3" t="s">
        <v>165</v>
      </c>
      <c r="C3" t="s">
        <v>165</v>
      </c>
      <c r="D3" t="s">
        <v>165</v>
      </c>
      <c r="E3" t="s">
        <v>165</v>
      </c>
      <c r="F3" t="s">
        <v>165</v>
      </c>
      <c r="G3" t="s">
        <v>165</v>
      </c>
      <c r="H3" t="s">
        <v>165</v>
      </c>
      <c r="I3" t="s">
        <v>165</v>
      </c>
      <c r="J3" t="s">
        <v>165</v>
      </c>
      <c r="K3" t="s">
        <v>165</v>
      </c>
      <c r="L3" t="s">
        <v>165</v>
      </c>
      <c r="M3" t="s">
        <v>165</v>
      </c>
      <c r="N3" t="s">
        <v>165</v>
      </c>
      <c r="O3" t="s">
        <v>165</v>
      </c>
      <c r="P3" t="s">
        <v>165</v>
      </c>
      <c r="Q3" t="s">
        <v>165</v>
      </c>
      <c r="R3" t="s">
        <v>165</v>
      </c>
      <c r="S3" t="s">
        <v>165</v>
      </c>
      <c r="T3" t="s">
        <v>165</v>
      </c>
    </row>
    <row r="42" spans="21:36" x14ac:dyDescent="0.25">
      <c r="U42" t="str">
        <f t="shared" ref="U42:AA46" si="0">PROPER(G42)</f>
        <v/>
      </c>
      <c r="V42" t="str">
        <f t="shared" si="0"/>
        <v/>
      </c>
      <c r="W42" t="str">
        <f t="shared" si="0"/>
        <v/>
      </c>
      <c r="X42" t="str">
        <f t="shared" si="0"/>
        <v/>
      </c>
      <c r="Y42" t="str">
        <f t="shared" si="0"/>
        <v/>
      </c>
      <c r="Z42" t="str">
        <f t="shared" si="0"/>
        <v/>
      </c>
      <c r="AA42" t="str">
        <f t="shared" si="0"/>
        <v/>
      </c>
      <c r="AB42" t="str">
        <f t="shared" ref="AB42:AE46" si="1">PROPER(O42)</f>
        <v/>
      </c>
      <c r="AC42" t="str">
        <f t="shared" si="1"/>
        <v/>
      </c>
      <c r="AD42" t="str">
        <f t="shared" si="1"/>
        <v/>
      </c>
      <c r="AE42" t="str">
        <f t="shared" si="1"/>
        <v/>
      </c>
      <c r="AF42" t="e">
        <f>PROPER(#REF!)</f>
        <v>#REF!</v>
      </c>
      <c r="AG42" t="str">
        <f t="shared" ref="AG42:AH46" si="2">PROPER(S42)</f>
        <v/>
      </c>
      <c r="AH42" t="str">
        <f t="shared" si="2"/>
        <v/>
      </c>
      <c r="AI42" t="e">
        <f>PROPER(#REF!)</f>
        <v>#REF!</v>
      </c>
      <c r="AJ42" t="e">
        <f>PROPER(#REF!)</f>
        <v>#REF!</v>
      </c>
    </row>
    <row r="43" spans="21:36" x14ac:dyDescent="0.25">
      <c r="U43" t="str">
        <f t="shared" si="0"/>
        <v/>
      </c>
      <c r="V43" t="str">
        <f t="shared" si="0"/>
        <v/>
      </c>
      <c r="W43" t="str">
        <f t="shared" si="0"/>
        <v/>
      </c>
      <c r="X43" t="str">
        <f t="shared" si="0"/>
        <v/>
      </c>
      <c r="Y43" t="str">
        <f t="shared" si="0"/>
        <v/>
      </c>
      <c r="Z43" t="str">
        <f t="shared" si="0"/>
        <v/>
      </c>
      <c r="AA43" t="str">
        <f t="shared" si="0"/>
        <v/>
      </c>
      <c r="AB43" t="str">
        <f t="shared" si="1"/>
        <v/>
      </c>
      <c r="AC43" t="str">
        <f t="shared" si="1"/>
        <v/>
      </c>
      <c r="AD43" t="str">
        <f t="shared" si="1"/>
        <v/>
      </c>
      <c r="AE43" t="str">
        <f t="shared" si="1"/>
        <v/>
      </c>
      <c r="AF43" t="e">
        <f>PROPER(#REF!)</f>
        <v>#REF!</v>
      </c>
      <c r="AG43" t="str">
        <f t="shared" si="2"/>
        <v/>
      </c>
      <c r="AH43" t="str">
        <f t="shared" si="2"/>
        <v/>
      </c>
      <c r="AI43" t="e">
        <f>PROPER(#REF!)</f>
        <v>#REF!</v>
      </c>
      <c r="AJ43" t="e">
        <f>PROPER(#REF!)</f>
        <v>#REF!</v>
      </c>
    </row>
    <row r="44" spans="21:36" x14ac:dyDescent="0.25">
      <c r="U44" t="str">
        <f t="shared" si="0"/>
        <v/>
      </c>
      <c r="V44" t="str">
        <f t="shared" si="0"/>
        <v/>
      </c>
      <c r="W44" t="str">
        <f t="shared" si="0"/>
        <v/>
      </c>
      <c r="X44" t="str">
        <f t="shared" si="0"/>
        <v/>
      </c>
      <c r="Y44" t="str">
        <f t="shared" si="0"/>
        <v/>
      </c>
      <c r="Z44" t="str">
        <f t="shared" si="0"/>
        <v/>
      </c>
      <c r="AA44" t="str">
        <f t="shared" si="0"/>
        <v/>
      </c>
      <c r="AB44" t="str">
        <f t="shared" si="1"/>
        <v/>
      </c>
      <c r="AC44" t="str">
        <f t="shared" si="1"/>
        <v/>
      </c>
      <c r="AD44" t="str">
        <f t="shared" si="1"/>
        <v/>
      </c>
      <c r="AE44" t="str">
        <f t="shared" si="1"/>
        <v/>
      </c>
      <c r="AF44" t="e">
        <f>PROPER(#REF!)</f>
        <v>#REF!</v>
      </c>
      <c r="AG44" t="str">
        <f t="shared" si="2"/>
        <v/>
      </c>
      <c r="AH44" t="str">
        <f t="shared" si="2"/>
        <v/>
      </c>
      <c r="AI44" t="e">
        <f>PROPER(#REF!)</f>
        <v>#REF!</v>
      </c>
      <c r="AJ44" t="e">
        <f>PROPER(#REF!)</f>
        <v>#REF!</v>
      </c>
    </row>
    <row r="45" spans="21:36" x14ac:dyDescent="0.25">
      <c r="U45" t="str">
        <f t="shared" si="0"/>
        <v/>
      </c>
      <c r="V45" t="str">
        <f t="shared" si="0"/>
        <v/>
      </c>
      <c r="W45" t="str">
        <f t="shared" si="0"/>
        <v/>
      </c>
      <c r="X45" t="str">
        <f t="shared" si="0"/>
        <v/>
      </c>
      <c r="Y45" t="str">
        <f t="shared" si="0"/>
        <v/>
      </c>
      <c r="Z45" t="str">
        <f t="shared" si="0"/>
        <v/>
      </c>
      <c r="AA45" t="str">
        <f t="shared" si="0"/>
        <v/>
      </c>
      <c r="AB45" t="str">
        <f t="shared" si="1"/>
        <v/>
      </c>
      <c r="AC45" t="str">
        <f t="shared" si="1"/>
        <v/>
      </c>
      <c r="AD45" t="str">
        <f t="shared" si="1"/>
        <v/>
      </c>
      <c r="AE45" t="str">
        <f t="shared" si="1"/>
        <v/>
      </c>
      <c r="AF45" t="e">
        <f>PROPER(#REF!)</f>
        <v>#REF!</v>
      </c>
      <c r="AG45" t="str">
        <f t="shared" si="2"/>
        <v/>
      </c>
      <c r="AH45" t="str">
        <f t="shared" si="2"/>
        <v/>
      </c>
      <c r="AI45" t="e">
        <f>PROPER(#REF!)</f>
        <v>#REF!</v>
      </c>
      <c r="AJ45" t="e">
        <f>PROPER(#REF!)</f>
        <v>#REF!</v>
      </c>
    </row>
    <row r="46" spans="21:36" x14ac:dyDescent="0.25">
      <c r="U46" t="str">
        <f t="shared" si="0"/>
        <v/>
      </c>
      <c r="V46" t="str">
        <f t="shared" si="0"/>
        <v/>
      </c>
      <c r="W46" t="str">
        <f t="shared" si="0"/>
        <v/>
      </c>
      <c r="X46" t="str">
        <f t="shared" si="0"/>
        <v/>
      </c>
      <c r="Y46" t="str">
        <f t="shared" si="0"/>
        <v/>
      </c>
      <c r="Z46" t="str">
        <f t="shared" si="0"/>
        <v/>
      </c>
      <c r="AA46" t="str">
        <f t="shared" si="0"/>
        <v/>
      </c>
      <c r="AB46" t="str">
        <f t="shared" si="1"/>
        <v/>
      </c>
      <c r="AC46" t="str">
        <f t="shared" si="1"/>
        <v/>
      </c>
      <c r="AD46" t="str">
        <f t="shared" si="1"/>
        <v/>
      </c>
      <c r="AE46" t="str">
        <f t="shared" si="1"/>
        <v/>
      </c>
      <c r="AF46" t="e">
        <f>PROPER(#REF!)</f>
        <v>#REF!</v>
      </c>
      <c r="AG46" t="str">
        <f t="shared" si="2"/>
        <v/>
      </c>
      <c r="AH46" t="str">
        <f t="shared" si="2"/>
        <v/>
      </c>
      <c r="AI46" t="e">
        <f>PROPER(#REF!)</f>
        <v>#REF!</v>
      </c>
      <c r="AJ46" t="e">
        <f>PROPER(#REF!)</f>
        <v>#REF!</v>
      </c>
    </row>
  </sheetData>
  <mergeCells count="2">
    <mergeCell ref="O1:T1"/>
    <mergeCell ref="A1:M1"/>
  </mergeCells>
  <phoneticPr fontId="5" type="noConversion"/>
  <pageMargins left="0.7" right="0.7" top="0.75" bottom="0.75" header="0.3" footer="0.3"/>
  <tableParts count="2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E3A5C-5ADE-4AE1-A46E-2B37138A88B6}">
  <dimension ref="A2:G28"/>
  <sheetViews>
    <sheetView tabSelected="1" workbookViewId="0">
      <selection activeCell="A13" sqref="A13"/>
    </sheetView>
  </sheetViews>
  <sheetFormatPr defaultRowHeight="15" x14ac:dyDescent="0.25"/>
  <cols>
    <col min="1" max="1" width="40.140625" customWidth="1"/>
    <col min="2" max="7" width="13.7109375" customWidth="1"/>
  </cols>
  <sheetData>
    <row r="2" spans="1:7" x14ac:dyDescent="0.25">
      <c r="A2" s="43" t="s">
        <v>192</v>
      </c>
      <c r="B2" s="43" t="s">
        <v>186</v>
      </c>
      <c r="C2" s="42" t="s">
        <v>8</v>
      </c>
    </row>
    <row r="3" spans="1:7" x14ac:dyDescent="0.25">
      <c r="A3" t="s">
        <v>193</v>
      </c>
      <c r="B3" s="41">
        <v>110</v>
      </c>
      <c r="C3" t="s">
        <v>196</v>
      </c>
    </row>
    <row r="5" spans="1:7" x14ac:dyDescent="0.25">
      <c r="A5" s="43" t="s">
        <v>194</v>
      </c>
      <c r="B5" s="43" t="s">
        <v>186</v>
      </c>
      <c r="C5" s="42" t="s">
        <v>8</v>
      </c>
    </row>
    <row r="6" spans="1:7" x14ac:dyDescent="0.25">
      <c r="A6" t="s">
        <v>195</v>
      </c>
      <c r="B6" s="41">
        <v>75</v>
      </c>
      <c r="C6" t="s">
        <v>196</v>
      </c>
    </row>
    <row r="7" spans="1:7" x14ac:dyDescent="0.25">
      <c r="A7" t="s">
        <v>197</v>
      </c>
      <c r="B7" s="41">
        <v>5</v>
      </c>
      <c r="C7" t="s">
        <v>198</v>
      </c>
    </row>
    <row r="9" spans="1:7" x14ac:dyDescent="0.25">
      <c r="A9" s="43" t="s">
        <v>185</v>
      </c>
      <c r="B9" s="43" t="s">
        <v>186</v>
      </c>
      <c r="C9" s="42" t="s">
        <v>8</v>
      </c>
    </row>
    <row r="10" spans="1:7" x14ac:dyDescent="0.25">
      <c r="A10" t="s">
        <v>187</v>
      </c>
      <c r="B10" s="39" t="s">
        <v>188</v>
      </c>
      <c r="C10" t="s">
        <v>199</v>
      </c>
      <c r="D10" s="27"/>
    </row>
    <row r="11" spans="1:7" x14ac:dyDescent="0.25">
      <c r="A11" t="s">
        <v>189</v>
      </c>
      <c r="B11" s="40" t="s">
        <v>190</v>
      </c>
      <c r="C11" t="s">
        <v>191</v>
      </c>
      <c r="D11" s="27"/>
    </row>
    <row r="12" spans="1:7" x14ac:dyDescent="0.25">
      <c r="B12" s="39"/>
      <c r="D12" s="27"/>
    </row>
    <row r="13" spans="1:7" x14ac:dyDescent="0.25">
      <c r="B13" s="39"/>
      <c r="D13" s="27"/>
    </row>
    <row r="14" spans="1:7" x14ac:dyDescent="0.25">
      <c r="A14" s="20" t="s">
        <v>209</v>
      </c>
      <c r="B14" s="20"/>
      <c r="C14" s="20"/>
      <c r="D14" s="20"/>
      <c r="E14" s="20"/>
      <c r="F14" s="20"/>
      <c r="G14" s="21"/>
    </row>
    <row r="15" spans="1:7" x14ac:dyDescent="0.25">
      <c r="A15" s="22" t="s">
        <v>166</v>
      </c>
      <c r="B15" s="23" t="s">
        <v>167</v>
      </c>
      <c r="C15" s="48" t="s">
        <v>168</v>
      </c>
      <c r="D15" s="49"/>
      <c r="E15" s="23" t="s">
        <v>167</v>
      </c>
      <c r="F15" s="48" t="s">
        <v>169</v>
      </c>
      <c r="G15" s="48"/>
    </row>
    <row r="16" spans="1:7" x14ac:dyDescent="0.25">
      <c r="A16" s="24"/>
      <c r="B16" s="25" t="s">
        <v>170</v>
      </c>
      <c r="C16" s="25" t="s">
        <v>171</v>
      </c>
      <c r="D16" s="25" t="s">
        <v>172</v>
      </c>
      <c r="E16" s="26" t="s">
        <v>170</v>
      </c>
      <c r="F16" s="25" t="s">
        <v>171</v>
      </c>
      <c r="G16" s="25" t="s">
        <v>172</v>
      </c>
    </row>
    <row r="17" spans="1:7" x14ac:dyDescent="0.25">
      <c r="A17" s="21" t="s">
        <v>173</v>
      </c>
      <c r="B17" s="27">
        <v>10</v>
      </c>
      <c r="C17" s="28">
        <v>75</v>
      </c>
      <c r="D17" s="28">
        <f>C17*(1-(B17/100))</f>
        <v>67.5</v>
      </c>
      <c r="E17" s="29">
        <v>10</v>
      </c>
      <c r="F17" s="28">
        <v>110</v>
      </c>
      <c r="G17" s="28">
        <f>F17*(1-(E17/100))</f>
        <v>99</v>
      </c>
    </row>
    <row r="18" spans="1:7" x14ac:dyDescent="0.25">
      <c r="A18" s="21" t="s">
        <v>174</v>
      </c>
      <c r="B18" s="27">
        <v>10</v>
      </c>
      <c r="C18" s="28">
        <v>5</v>
      </c>
      <c r="D18" s="28">
        <f t="shared" ref="D18" si="0">C18*(1-(B18/100))</f>
        <v>4.5</v>
      </c>
      <c r="E18" s="30"/>
      <c r="F18" s="28"/>
      <c r="G18" s="28"/>
    </row>
    <row r="19" spans="1:7" x14ac:dyDescent="0.25">
      <c r="A19" s="22" t="s">
        <v>175</v>
      </c>
      <c r="B19" s="27"/>
      <c r="C19" s="27"/>
      <c r="D19" s="27"/>
      <c r="E19" s="30"/>
      <c r="F19" s="27"/>
      <c r="G19" s="27"/>
    </row>
    <row r="20" spans="1:7" x14ac:dyDescent="0.25">
      <c r="A20" s="21" t="s">
        <v>176</v>
      </c>
      <c r="B20" s="27">
        <v>12.5</v>
      </c>
      <c r="C20" s="31">
        <v>75</v>
      </c>
      <c r="D20" s="31">
        <f t="shared" ref="D20:D23" si="1">C20*(1-(B20/100))</f>
        <v>65.625</v>
      </c>
      <c r="E20" s="30">
        <v>12.5</v>
      </c>
      <c r="F20" s="31">
        <v>110</v>
      </c>
      <c r="G20" s="31">
        <f t="shared" ref="G20:G23" si="2">F20*(1-(E20/100))</f>
        <v>96.25</v>
      </c>
    </row>
    <row r="21" spans="1:7" x14ac:dyDescent="0.25">
      <c r="A21" s="21" t="s">
        <v>177</v>
      </c>
      <c r="B21" s="27">
        <v>15</v>
      </c>
      <c r="C21" s="31">
        <v>75</v>
      </c>
      <c r="D21" s="31">
        <f t="shared" si="1"/>
        <v>63.75</v>
      </c>
      <c r="E21" s="30">
        <v>15</v>
      </c>
      <c r="F21" s="31">
        <v>110</v>
      </c>
      <c r="G21" s="31">
        <f t="shared" si="2"/>
        <v>93.5</v>
      </c>
    </row>
    <row r="22" spans="1:7" x14ac:dyDescent="0.25">
      <c r="A22" s="21" t="s">
        <v>178</v>
      </c>
      <c r="B22" s="27">
        <v>20</v>
      </c>
      <c r="C22" s="31">
        <v>75</v>
      </c>
      <c r="D22" s="31">
        <f t="shared" si="1"/>
        <v>60</v>
      </c>
      <c r="E22" s="30">
        <v>20</v>
      </c>
      <c r="F22" s="31">
        <v>110</v>
      </c>
      <c r="G22" s="31">
        <f t="shared" si="2"/>
        <v>88</v>
      </c>
    </row>
    <row r="23" spans="1:7" x14ac:dyDescent="0.25">
      <c r="A23" s="21" t="s">
        <v>179</v>
      </c>
      <c r="B23" s="27">
        <v>25</v>
      </c>
      <c r="C23" s="31">
        <v>75</v>
      </c>
      <c r="D23" s="31">
        <f t="shared" si="1"/>
        <v>56.25</v>
      </c>
      <c r="E23" s="30">
        <v>25</v>
      </c>
      <c r="F23" s="31">
        <v>110</v>
      </c>
      <c r="G23" s="31">
        <f t="shared" si="2"/>
        <v>82.5</v>
      </c>
    </row>
    <row r="24" spans="1:7" x14ac:dyDescent="0.25">
      <c r="A24" s="22" t="s">
        <v>180</v>
      </c>
      <c r="B24" s="27"/>
      <c r="C24" s="27"/>
      <c r="D24" s="27"/>
      <c r="E24" s="32"/>
      <c r="F24" s="33"/>
      <c r="G24" s="33"/>
    </row>
    <row r="25" spans="1:7" x14ac:dyDescent="0.25">
      <c r="A25" s="34" t="s">
        <v>181</v>
      </c>
      <c r="B25" s="27"/>
      <c r="C25" s="27"/>
      <c r="D25" s="35">
        <f>SUM(D17:D18)</f>
        <v>72</v>
      </c>
      <c r="E25" s="44" t="s">
        <v>200</v>
      </c>
      <c r="F25" s="33"/>
      <c r="G25" s="45">
        <f>G17</f>
        <v>99</v>
      </c>
    </row>
    <row r="26" spans="1:7" x14ac:dyDescent="0.25">
      <c r="A26" s="36" t="s">
        <v>182</v>
      </c>
      <c r="B26" s="24"/>
      <c r="C26" s="24"/>
      <c r="D26" s="37">
        <f>D17+(5*D18)</f>
        <v>90</v>
      </c>
      <c r="E26" s="38"/>
      <c r="F26" s="24"/>
      <c r="G26" s="24"/>
    </row>
    <row r="27" spans="1:7" x14ac:dyDescent="0.25">
      <c r="A27" s="21" t="s">
        <v>183</v>
      </c>
      <c r="B27" s="21"/>
      <c r="C27" s="21"/>
      <c r="D27" s="21"/>
      <c r="E27" s="21"/>
      <c r="F27" s="21"/>
      <c r="G27" s="21"/>
    </row>
    <row r="28" spans="1:7" x14ac:dyDescent="0.25">
      <c r="A28" s="21" t="s">
        <v>184</v>
      </c>
      <c r="B28" s="21"/>
      <c r="C28" s="21"/>
      <c r="D28" s="21"/>
      <c r="E28" s="21"/>
      <c r="F28" s="21"/>
      <c r="G28" s="21"/>
    </row>
  </sheetData>
  <mergeCells count="2">
    <mergeCell ref="C15:D15"/>
    <mergeCell ref="F15:G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6" sqref="D26"/>
    </sheetView>
  </sheetViews>
  <sheetFormatPr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30945AAB62DF4B8200BB4715AF4C2D" ma:contentTypeVersion="16" ma:contentTypeDescription="Crear nuevo documento." ma:contentTypeScope="" ma:versionID="4f557209e6d98773179f54e34fc3eb39">
  <xsd:schema xmlns:xsd="http://www.w3.org/2001/XMLSchema" xmlns:xs="http://www.w3.org/2001/XMLSchema" xmlns:p="http://schemas.microsoft.com/office/2006/metadata/properties" xmlns:ns2="3c58ce4a-47ae-4d9d-a810-09b27d5fb0a9" xmlns:ns3="1d79600a-59e4-4a23-8ec8-60404e072436" targetNamespace="http://schemas.microsoft.com/office/2006/metadata/properties" ma:root="true" ma:fieldsID="8faf46e67952cb14923819a5295ce28f" ns2:_="" ns3:_="">
    <xsd:import namespace="3c58ce4a-47ae-4d9d-a810-09b27d5fb0a9"/>
    <xsd:import namespace="1d79600a-59e4-4a23-8ec8-60404e072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8ce4a-47ae-4d9d-a810-09b27d5fb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f5d6475-a700-47ab-965f-80d1842783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9600a-59e4-4a23-8ec8-60404e072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8bdd7c6-64c5-484a-9f54-d41c598312fe}" ma:internalName="TaxCatchAll" ma:showField="CatchAllData" ma:web="1d79600a-59e4-4a23-8ec8-60404e0724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79600a-59e4-4a23-8ec8-60404e072436" xsi:nil="true"/>
    <lcf76f155ced4ddcb4097134ff3c332f xmlns="3c58ce4a-47ae-4d9d-a810-09b27d5fb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D629E0D-13BD-4919-BD4E-72F4825189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F1B464-7BA7-4B9F-94DA-34A1F0D94AC0}"/>
</file>

<file path=customXml/itemProps3.xml><?xml version="1.0" encoding="utf-8"?>
<ds:datastoreItem xmlns:ds="http://schemas.openxmlformats.org/officeDocument/2006/customXml" ds:itemID="{431F58C8-AB5A-4E96-A144-1EE9FAAED2B1}">
  <ds:schemaRefs>
    <ds:schemaRef ds:uri="http://schemas.microsoft.com/office/2006/metadata/properties"/>
    <ds:schemaRef ds:uri="http://schemas.microsoft.com/office/infopath/2007/PartnerControls"/>
    <ds:schemaRef ds:uri="72641ea0-2750-4223-bff3-a233064b7f58"/>
    <ds:schemaRef ds:uri="4d27083f-cc79-4fa2-8270-2479121fa9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</vt:lpstr>
      <vt:lpstr>Pathogen list</vt:lpstr>
      <vt:lpstr>Reference Plants</vt:lpstr>
      <vt:lpstr>Price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 Lab Director - RL</dc:creator>
  <cp:keywords/>
  <dc:description/>
  <cp:lastModifiedBy>Ryan Lenz</cp:lastModifiedBy>
  <cp:revision/>
  <dcterms:created xsi:type="dcterms:W3CDTF">2021-12-07T21:54:54Z</dcterms:created>
  <dcterms:modified xsi:type="dcterms:W3CDTF">2023-03-16T23:29:37Z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2018-05-23T11:38:35.3207853Z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0x010100A1B952655DD648488035517912E132D5</vt:lpwstr>
  </property>
  <property fmtid="{D5CDD505-2E9C-101B-9397-08002B2CF9AE}" pid="11" name="MediaServiceImageTags">
    <vt:lpwstr/>
  </property>
</Properties>
</file>